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Бурунча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36" i="2" l="1"/>
  <c r="D35" i="2" s="1"/>
  <c r="E36" i="2"/>
  <c r="E35" i="2" s="1"/>
  <c r="F36" i="2"/>
  <c r="G36" i="2"/>
  <c r="C36" i="2"/>
  <c r="D67" i="2"/>
  <c r="D61" i="2" s="1"/>
  <c r="D60" i="2" s="1"/>
  <c r="E67" i="2"/>
  <c r="E61" i="2"/>
  <c r="E60" i="2"/>
  <c r="F67" i="2"/>
  <c r="F61" i="2" s="1"/>
  <c r="F60" i="2" s="1"/>
  <c r="G67" i="2"/>
  <c r="G61" i="2"/>
  <c r="G60" i="2"/>
  <c r="C67" i="2"/>
  <c r="C61" i="2" s="1"/>
  <c r="C60" i="2" s="1"/>
  <c r="F16" i="2"/>
  <c r="F17" i="2"/>
  <c r="G17" i="2"/>
  <c r="G16" i="2"/>
  <c r="C17" i="2"/>
  <c r="C16" i="2" s="1"/>
  <c r="C9" i="2" s="1"/>
  <c r="C77" i="2" s="1"/>
  <c r="C16" i="1" s="1"/>
  <c r="C15" i="1" s="1"/>
  <c r="C14" i="1" s="1"/>
  <c r="C13" i="1" s="1"/>
  <c r="F12" i="3"/>
  <c r="F28" i="3" s="1"/>
  <c r="G12" i="3"/>
  <c r="G28" i="3" s="1"/>
  <c r="D20" i="1" s="1"/>
  <c r="D19" i="1" s="1"/>
  <c r="D18" i="1" s="1"/>
  <c r="D17" i="1" s="1"/>
  <c r="H12" i="3"/>
  <c r="H28" i="3" s="1"/>
  <c r="E20" i="1" s="1"/>
  <c r="E19" i="1" s="1"/>
  <c r="E18" i="1" s="1"/>
  <c r="E17" i="1" s="1"/>
  <c r="I12" i="3"/>
  <c r="I28" i="3" s="1"/>
  <c r="F20" i="1" s="1"/>
  <c r="F19" i="1" s="1"/>
  <c r="F18" i="1" s="1"/>
  <c r="F17" i="1" s="1"/>
  <c r="E12" i="3"/>
  <c r="F17" i="3"/>
  <c r="G17" i="3"/>
  <c r="H17" i="3"/>
  <c r="I17" i="3"/>
  <c r="E17" i="3"/>
  <c r="I26" i="3"/>
  <c r="I24" i="3"/>
  <c r="I21" i="3"/>
  <c r="I15" i="3"/>
  <c r="H26" i="3"/>
  <c r="H24" i="3"/>
  <c r="H21" i="3"/>
  <c r="H15" i="3"/>
  <c r="G24" i="2"/>
  <c r="G11" i="2"/>
  <c r="G10" i="2" s="1"/>
  <c r="G9" i="2" s="1"/>
  <c r="G77" i="2" s="1"/>
  <c r="F16" i="1" s="1"/>
  <c r="F15" i="1" s="1"/>
  <c r="F14" i="1" s="1"/>
  <c r="F13" i="1" s="1"/>
  <c r="F12" i="1" s="1"/>
  <c r="F11" i="2"/>
  <c r="F10" i="2"/>
  <c r="F9" i="2"/>
  <c r="F77" i="2" s="1"/>
  <c r="E16" i="1" s="1"/>
  <c r="E15" i="1" s="1"/>
  <c r="E14" i="1" s="1"/>
  <c r="E13" i="1" s="1"/>
  <c r="E12" i="1" s="1"/>
  <c r="D21" i="2"/>
  <c r="E21" i="2"/>
  <c r="E20" i="2"/>
  <c r="E17" i="2" s="1"/>
  <c r="E16" i="2" s="1"/>
  <c r="E15" i="2" s="1"/>
  <c r="D24" i="2"/>
  <c r="D20" i="2" s="1"/>
  <c r="D17" i="2" s="1"/>
  <c r="D16" i="2" s="1"/>
  <c r="E24" i="2"/>
  <c r="E12" i="2"/>
  <c r="E11" i="2"/>
  <c r="E10" i="2"/>
  <c r="E9" i="2" s="1"/>
  <c r="E77" i="2" s="1"/>
  <c r="D12" i="2"/>
  <c r="D11" i="2"/>
  <c r="D10" i="2"/>
  <c r="C11" i="2"/>
  <c r="C10" i="2"/>
  <c r="G24" i="3"/>
  <c r="E24" i="3"/>
  <c r="E15" i="3"/>
  <c r="G15" i="3"/>
  <c r="F24" i="3"/>
  <c r="F15" i="3"/>
  <c r="F26" i="3"/>
  <c r="G26" i="3"/>
  <c r="E26" i="3"/>
  <c r="E21" i="3"/>
  <c r="F21" i="3"/>
  <c r="G21" i="3"/>
  <c r="E28" i="3"/>
  <c r="C20" i="1" s="1"/>
  <c r="C19" i="1" s="1"/>
  <c r="C18" i="1" s="1"/>
  <c r="C17" i="1" s="1"/>
  <c r="C12" i="1" l="1"/>
  <c r="D15" i="2"/>
  <c r="D9" i="2"/>
  <c r="D77" i="2" s="1"/>
  <c r="D16" i="1" s="1"/>
  <c r="D15" i="1" s="1"/>
  <c r="D14" i="1" s="1"/>
  <c r="D13" i="1" s="1"/>
  <c r="D12" i="1" s="1"/>
</calcChain>
</file>

<file path=xl/sharedStrings.xml><?xml version="1.0" encoding="utf-8"?>
<sst xmlns="http://schemas.openxmlformats.org/spreadsheetml/2006/main" count="255" uniqueCount="208">
  <si>
    <t>Приложение 1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</si>
  <si>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</si>
  <si>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</si>
  <si>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</si>
  <si>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</si>
  <si>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</si>
  <si>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</si>
  <si>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</si>
  <si>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</si>
  <si>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</si>
  <si>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</si>
  <si>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</si>
  <si>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</si>
  <si>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</si>
  <si>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</si>
  <si>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</si>
  <si>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</si>
  <si>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</si>
  <si>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</si>
  <si>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</si>
  <si>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</si>
  <si>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</si>
  <si>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</si>
  <si>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</si>
  <si>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</si>
  <si>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</si>
  <si>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</si>
  <si>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</si>
  <si>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</si>
  <si>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</si>
  <si>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</si>
  <si>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</si>
  <si>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</si>
  <si>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</si>
  <si>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</si>
  <si>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</si>
  <si>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</si>
  <si>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</si>
  <si>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</si>
  <si>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</si>
  <si>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</si>
  <si>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</si>
  <si>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</si>
  <si>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</si>
  <si>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Фукционирование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</si>
  <si>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</si>
  <si>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</si>
  <si>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безопасность и провоохранительная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</si>
  <si>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</si>
  <si>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</si>
  <si>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</si>
  <si>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Культура</t>
  </si>
  <si>
    <t>Итого расходов</t>
  </si>
  <si>
    <t xml:space="preserve">Культура и кинематография </t>
  </si>
  <si>
    <t>Национальная экономика</t>
  </si>
  <si>
    <t>Другие вопросы в области национальной экономики</t>
  </si>
  <si>
    <t>Органы юстиции</t>
  </si>
  <si>
    <t>Наименование кода дохода бюджета</t>
  </si>
  <si>
    <t xml:space="preserve">Наименование </t>
  </si>
  <si>
    <t xml:space="preserve">Источники внутреннего финансирования дефицита местного бюджета 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</si>
  <si>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</si>
  <si>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</si>
  <si>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2016 год </t>
  </si>
  <si>
    <t xml:space="preserve">2017 год </t>
  </si>
  <si>
    <t>Дотации бюджетам на поддержку мер по обеспечению сбалансированности бюджетов</t>
  </si>
  <si>
    <t>Налог, взимаемый в связи с применением упрощенной системы налогообложения</t>
  </si>
  <si>
    <t>к решению Совета депутатов</t>
  </si>
  <si>
    <t xml:space="preserve">Бурунчинского сельсовета </t>
  </si>
  <si>
    <t>2017 год</t>
  </si>
  <si>
    <t>2018 год</t>
  </si>
  <si>
    <t>2019 год</t>
  </si>
  <si>
    <t>Приложение 2</t>
  </si>
  <si>
    <t>Приложение 3</t>
  </si>
  <si>
    <t>на 2017 год и плановый период 2018-2019 годы</t>
  </si>
  <si>
    <t>Другие вопросы в области национальной безопасности и правоохранительной деятельности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</si>
  <si>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</si>
  <si>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</si>
  <si>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</si>
  <si>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</si>
  <si>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</si>
  <si>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</si>
  <si>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</si>
  <si>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</si>
  <si>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</si>
  <si>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</si>
  <si>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Рапределение бюджетных ассигнований бюджета поселений  на 2017 год и плановый период</t>
  </si>
  <si>
    <t>2018-2019 годов по разделам, подразделам расходов классификации расходов  бюджета</t>
  </si>
  <si>
    <t>РЗ</t>
  </si>
  <si>
    <t>ПР</t>
  </si>
  <si>
    <t>01</t>
  </si>
  <si>
    <t>00</t>
  </si>
  <si>
    <t>02</t>
  </si>
  <si>
    <t>04</t>
  </si>
  <si>
    <t>03</t>
  </si>
  <si>
    <t>10</t>
  </si>
  <si>
    <t>14</t>
  </si>
  <si>
    <t>09</t>
  </si>
  <si>
    <t>12</t>
  </si>
  <si>
    <t>Дорожное хозяйство (дорожные фонды)</t>
  </si>
  <si>
    <t>05</t>
  </si>
  <si>
    <t>08</t>
  </si>
  <si>
    <t>Поступление доходов в бюджет поселения по кодам видов доходов, подвидов доходов на 2017 год</t>
  </si>
  <si>
    <t>и на плановый период 2018-2019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</si>
  <si>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</si>
  <si>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</si>
  <si>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</si>
  <si>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</si>
  <si>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</si>
  <si>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</si>
  <si>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</si>
  <si>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</si>
  <si>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</si>
  <si>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</si>
  <si>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</si>
  <si>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</si>
  <si>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</si>
  <si>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</si>
  <si>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</si>
  <si>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</si>
  <si>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</si>
  <si>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</si>
  <si>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</si>
  <si>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</si>
  <si>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</si>
  <si>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</si>
  <si>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</si>
  <si>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</si>
  <si>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</si>
  <si>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</si>
  <si>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</si>
  <si>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</si>
  <si>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поддержку мер по обеспечению сбалансированности бюджетов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</si>
  <si>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</si>
  <si>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</si>
  <si>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</si>
  <si>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</si>
  <si>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</si>
  <si>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</si>
  <si>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000 10000000000000000</t>
  </si>
  <si>
    <t>000 10100000000000000</t>
  </si>
  <si>
    <t>000 10102000010000110</t>
  </si>
  <si>
    <t>000 10102010010000110</t>
  </si>
  <si>
    <t>000 10102010011000110</t>
  </si>
  <si>
    <t>000 10102020010000110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</si>
  <si>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</si>
  <si>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</si>
  <si>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</si>
  <si>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</si>
  <si>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</si>
  <si>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</si>
  <si>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</si>
  <si>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</si>
  <si>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</si>
  <si>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</si>
  <si>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000 10501011010000110</t>
  </si>
  <si>
    <t>000 10501011011000110</t>
  </si>
  <si>
    <t>000 10501012010000110</t>
  </si>
  <si>
    <t>000 10501020010000110</t>
  </si>
  <si>
    <t>000 10501021010000110</t>
  </si>
  <si>
    <t>000 10501021011000110</t>
  </si>
  <si>
    <t>000 10501022010000110</t>
  </si>
  <si>
    <t>000 10503000010000110</t>
  </si>
  <si>
    <t>000 10503010010000110</t>
  </si>
  <si>
    <t>000 10503010011000110</t>
  </si>
  <si>
    <t>000 10503020010000110</t>
  </si>
  <si>
    <t>000 10600000000000000</t>
  </si>
  <si>
    <t>000 10601000000000110</t>
  </si>
  <si>
    <t>000 10601030100000110</t>
  </si>
  <si>
    <t>000 10601030101000110</t>
  </si>
  <si>
    <t>000 10606000000000110</t>
  </si>
  <si>
    <t>000 10606030000000110</t>
  </si>
  <si>
    <t>000 10606033100000110</t>
  </si>
  <si>
    <t>000 10606033101000110</t>
  </si>
  <si>
    <t>000 10606040000000110</t>
  </si>
  <si>
    <t>000 10606043100000110</t>
  </si>
  <si>
    <t>000 10606043101000110</t>
  </si>
  <si>
    <t>000 10800000000000000</t>
  </si>
  <si>
    <t>000 10804000010000110</t>
  </si>
  <si>
    <t>000 10804020010000110</t>
  </si>
  <si>
    <t>000 10900000000000000</t>
  </si>
  <si>
    <t>000 10904000000000110</t>
  </si>
  <si>
    <t>000 10904050000000110</t>
  </si>
  <si>
    <t>000 10904053100000110</t>
  </si>
  <si>
    <t>000 11100000000000000</t>
  </si>
  <si>
    <t>000 11105000000000120</t>
  </si>
  <si>
    <t>000 11105020000000120</t>
  </si>
  <si>
    <t>000 11105025100000120</t>
  </si>
  <si>
    <t>000 11105030000000120</t>
  </si>
  <si>
    <t>000 11105035100000120</t>
  </si>
  <si>
    <t>000 20000000000000000</t>
  </si>
  <si>
    <t>000 20200000000000000</t>
  </si>
  <si>
    <t>000 20210000000000151</t>
  </si>
  <si>
    <t>000 20215001000000151</t>
  </si>
  <si>
    <t>000 20215001100000151</t>
  </si>
  <si>
    <t>000 20215002000000151</t>
  </si>
  <si>
    <t>000 20215002100000151</t>
  </si>
  <si>
    <t>000 20230000000000151</t>
  </si>
  <si>
    <t>000 20235930000000151</t>
  </si>
  <si>
    <t>000 20235930100000151</t>
  </si>
  <si>
    <t>000 20235118000000151</t>
  </si>
  <si>
    <t>000 20235118100000151</t>
  </si>
  <si>
    <t>000 20240000000000151</t>
  </si>
  <si>
    <t>000 20240014000000151</t>
  </si>
  <si>
    <t>000 20240014100000151</t>
  </si>
  <si>
    <t>000 20249999000000151</t>
  </si>
  <si>
    <t>000 20249999100000151</t>
  </si>
  <si>
    <t>Доходы бюджета - ВСЕГО: 
В том числе:</t>
  </si>
  <si>
    <t>от 21 декабря 2017 года №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</si>
</sst>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15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7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49" fontId="9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2" fillId="0" borderId="0" xfId="0" applyFont="1"/>
    <xf numFmtId="168" fontId="1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justify" vertical="center"/>
    </xf>
    <xf numFmtId="49" fontId="9" fillId="0" borderId="1" xfId="0" applyNumberFormat="1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Fill="1" applyBorder="1" applyAlignment="1">
      <alignment horizontal="justify" vertical="center"/>
    </xf>
    <xf numFmtId="0" fontId="14" fillId="0" borderId="3" xfId="1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left" vertical="top" wrapText="1"/>
    </xf>
    <xf numFmtId="0" fontId="14" fillId="0" borderId="5" xfId="1" applyFont="1" applyFill="1" applyBorder="1" applyAlignment="1">
      <alignment horizontal="center" wrapText="1"/>
    </xf>
    <xf numFmtId="0" fontId="14" fillId="0" borderId="6" xfId="1" applyFont="1" applyFill="1" applyBorder="1" applyAlignment="1">
      <alignment horizontal="left" vertical="top" wrapText="1"/>
    </xf>
    <xf numFmtId="0" fontId="14" fillId="0" borderId="7" xfId="1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4" fontId="6" fillId="0" borderId="8" xfId="0" applyNumberFormat="1" applyFont="1" applyFill="1" applyBorder="1" applyAlignment="1">
      <alignment vertical="top" wrapText="1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75" workbookViewId="0"/>
  </sheetViews>
  <sheetFormatPr defaultRowHeight="12.75" x14ac:dyDescent="0.2"/>
  <cols>
    <col min="1" max="1" width="35.28515625" customWidth="1"/>
    <col min="2" max="2" width="55.5703125" customWidth="1"/>
    <col min="3" max="3" width="18.85546875" customWidth="1"/>
    <col min="4" max="4" width="15.85546875" hidden="1" customWidth="1"/>
    <col min="5" max="5" width="15" customWidth="1"/>
    <col min="6" max="6" width="17.5703125" customWidth="1"/>
  </cols>
  <sheetData>
    <row r="1" spans="1:6" ht="18.75" x14ac:dyDescent="0.3">
      <c r="C1" s="1" t="s">
        <v>0</v>
      </c>
      <c r="D1" s="1"/>
    </row>
    <row r="2" spans="1:6" ht="18.75" x14ac:dyDescent="0.3">
      <c r="C2" s="1" t="s">
        <v>66</v>
      </c>
      <c r="D2" s="1"/>
    </row>
    <row r="3" spans="1:6" ht="18.75" x14ac:dyDescent="0.3">
      <c r="C3" s="1" t="s">
        <v>67</v>
      </c>
      <c r="D3" s="1"/>
    </row>
    <row r="4" spans="1:6" ht="18.75" x14ac:dyDescent="0.3">
      <c r="C4" s="41" t="s">
        <v>207</v>
      </c>
      <c r="D4" s="1"/>
    </row>
    <row r="6" spans="1:6" ht="18.75" x14ac:dyDescent="0.3">
      <c r="A6" s="65" t="s">
        <v>59</v>
      </c>
      <c r="B6" s="66"/>
      <c r="C6" s="66"/>
      <c r="D6" s="66"/>
    </row>
    <row r="7" spans="1:6" ht="18.75" x14ac:dyDescent="0.3">
      <c r="A7" s="67" t="s">
        <v>73</v>
      </c>
      <c r="B7" s="67"/>
      <c r="C7" s="67"/>
      <c r="D7" s="67"/>
    </row>
    <row r="8" spans="1:6" ht="18.75" x14ac:dyDescent="0.3">
      <c r="A8" s="2"/>
      <c r="D8" s="3" t="s">
        <v>1</v>
      </c>
    </row>
    <row r="9" spans="1:6" ht="18.75" x14ac:dyDescent="0.3">
      <c r="A9" s="2"/>
    </row>
    <row r="10" spans="1:6" ht="150" x14ac:dyDescent="0.2">
      <c r="A10" s="4" t="s">
        <v>2</v>
      </c>
      <c r="B10" s="4" t="s">
        <v>3</v>
      </c>
      <c r="C10" s="4" t="s">
        <v>68</v>
      </c>
      <c r="D10" s="4" t="s">
        <v>69</v>
      </c>
      <c r="E10" s="4" t="s">
        <v>69</v>
      </c>
      <c r="F10" s="4" t="s">
        <v>70</v>
      </c>
    </row>
    <row r="11" spans="1:6" ht="56.25" x14ac:dyDescent="0.3">
      <c r="A11" s="4" t="s">
        <v>4</v>
      </c>
      <c r="B11" s="5" t="s">
        <v>5</v>
      </c>
      <c r="C11" s="6">
        <v>0</v>
      </c>
      <c r="D11" s="6">
        <v>0</v>
      </c>
      <c r="E11" s="6">
        <v>0</v>
      </c>
      <c r="F11" s="6">
        <v>0</v>
      </c>
    </row>
    <row r="12" spans="1:6" ht="37.5" x14ac:dyDescent="0.3">
      <c r="A12" s="7" t="s">
        <v>6</v>
      </c>
      <c r="B12" s="8" t="s">
        <v>7</v>
      </c>
      <c r="C12" s="6">
        <f>C13+C17</f>
        <v>449695</v>
      </c>
      <c r="D12" s="6">
        <f>D13+D17</f>
        <v>0</v>
      </c>
      <c r="E12" s="6">
        <f>E13+E17</f>
        <v>0</v>
      </c>
      <c r="F12" s="6">
        <f>F13+F17</f>
        <v>0</v>
      </c>
    </row>
    <row r="13" spans="1:6" ht="18.75" x14ac:dyDescent="0.3">
      <c r="A13" s="7" t="s">
        <v>8</v>
      </c>
      <c r="B13" s="8" t="s">
        <v>9</v>
      </c>
      <c r="C13" s="6">
        <f t="shared" ref="C13:F15" si="0">C14</f>
        <v>-3927300</v>
      </c>
      <c r="D13" s="6">
        <f t="shared" si="0"/>
        <v>0</v>
      </c>
      <c r="E13" s="6">
        <f t="shared" si="0"/>
        <v>-3510810</v>
      </c>
      <c r="F13" s="6">
        <f t="shared" si="0"/>
        <v>-3597110</v>
      </c>
    </row>
    <row r="14" spans="1:6" ht="37.5" x14ac:dyDescent="0.3">
      <c r="A14" s="7" t="s">
        <v>10</v>
      </c>
      <c r="B14" s="8" t="s">
        <v>11</v>
      </c>
      <c r="C14" s="6">
        <f t="shared" si="0"/>
        <v>-3927300</v>
      </c>
      <c r="D14" s="6">
        <f t="shared" si="0"/>
        <v>0</v>
      </c>
      <c r="E14" s="6">
        <f t="shared" si="0"/>
        <v>-3510810</v>
      </c>
      <c r="F14" s="6">
        <f t="shared" si="0"/>
        <v>-3597110</v>
      </c>
    </row>
    <row r="15" spans="1:6" ht="37.5" x14ac:dyDescent="0.3">
      <c r="A15" s="7" t="s">
        <v>12</v>
      </c>
      <c r="B15" s="8" t="s">
        <v>13</v>
      </c>
      <c r="C15" s="6">
        <f t="shared" si="0"/>
        <v>-3927300</v>
      </c>
      <c r="D15" s="6">
        <f t="shared" si="0"/>
        <v>0</v>
      </c>
      <c r="E15" s="6">
        <f t="shared" si="0"/>
        <v>-3510810</v>
      </c>
      <c r="F15" s="6">
        <f t="shared" si="0"/>
        <v>-3597110</v>
      </c>
    </row>
    <row r="16" spans="1:6" ht="37.5" x14ac:dyDescent="0.3">
      <c r="A16" s="7" t="s">
        <v>14</v>
      </c>
      <c r="B16" s="8" t="s">
        <v>15</v>
      </c>
      <c r="C16" s="6">
        <f>-Лист2!C77</f>
        <v>-3927300</v>
      </c>
      <c r="D16" s="6">
        <f>-Лист2!D77</f>
        <v>0</v>
      </c>
      <c r="E16" s="6">
        <f>-Лист2!F77</f>
        <v>-3510810</v>
      </c>
      <c r="F16" s="6">
        <f>-Лист2!G77</f>
        <v>-3597110</v>
      </c>
    </row>
    <row r="17" spans="1:6" ht="18.75" x14ac:dyDescent="0.3">
      <c r="A17" s="7" t="s">
        <v>16</v>
      </c>
      <c r="B17" s="8" t="s">
        <v>17</v>
      </c>
      <c r="C17" s="6">
        <f t="shared" ref="C17:F19" si="1">C18</f>
        <v>4376995</v>
      </c>
      <c r="D17" s="6">
        <f t="shared" si="1"/>
        <v>0</v>
      </c>
      <c r="E17" s="6">
        <f t="shared" si="1"/>
        <v>3510810</v>
      </c>
      <c r="F17" s="6">
        <f t="shared" si="1"/>
        <v>3597110</v>
      </c>
    </row>
    <row r="18" spans="1:6" ht="37.5" x14ac:dyDescent="0.3">
      <c r="A18" s="7" t="s">
        <v>18</v>
      </c>
      <c r="B18" s="8" t="s">
        <v>19</v>
      </c>
      <c r="C18" s="6">
        <f t="shared" si="1"/>
        <v>4376995</v>
      </c>
      <c r="D18" s="6">
        <f t="shared" si="1"/>
        <v>0</v>
      </c>
      <c r="E18" s="6">
        <f t="shared" si="1"/>
        <v>3510810</v>
      </c>
      <c r="F18" s="6">
        <f t="shared" si="1"/>
        <v>3597110</v>
      </c>
    </row>
    <row r="19" spans="1:6" ht="37.5" x14ac:dyDescent="0.2">
      <c r="A19" s="7" t="s">
        <v>20</v>
      </c>
      <c r="B19" s="8" t="s">
        <v>21</v>
      </c>
      <c r="C19" s="9">
        <f t="shared" si="1"/>
        <v>4376995</v>
      </c>
      <c r="D19" s="9">
        <f t="shared" si="1"/>
        <v>0</v>
      </c>
      <c r="E19" s="9">
        <f t="shared" si="1"/>
        <v>3510810</v>
      </c>
      <c r="F19" s="9">
        <f t="shared" si="1"/>
        <v>3597110</v>
      </c>
    </row>
    <row r="20" spans="1:6" ht="37.5" x14ac:dyDescent="0.2">
      <c r="A20" s="7" t="s">
        <v>22</v>
      </c>
      <c r="B20" s="8" t="s">
        <v>23</v>
      </c>
      <c r="C20" s="9">
        <f>Лист3!E28</f>
        <v>4376995</v>
      </c>
      <c r="D20" s="9">
        <f>Лист3!G28</f>
        <v>0</v>
      </c>
      <c r="E20" s="9">
        <f>Лист3!H28</f>
        <v>3510810</v>
      </c>
      <c r="F20" s="9">
        <f>Лист3!I28</f>
        <v>3597110</v>
      </c>
    </row>
    <row r="21" spans="1:6" ht="18.75" x14ac:dyDescent="0.3">
      <c r="A21" s="10"/>
      <c r="B21" s="11"/>
      <c r="C21" s="12"/>
      <c r="D21" s="12"/>
    </row>
    <row r="22" spans="1:6" ht="18.75" x14ac:dyDescent="0.3">
      <c r="A22" s="10"/>
      <c r="B22" s="11"/>
      <c r="C22" s="12"/>
      <c r="D22" s="13"/>
    </row>
    <row r="23" spans="1:6" ht="18.75" x14ac:dyDescent="0.3">
      <c r="A23" s="10"/>
      <c r="B23" s="11"/>
      <c r="C23" s="12"/>
      <c r="D23" s="13"/>
    </row>
    <row r="24" spans="1:6" x14ac:dyDescent="0.2">
      <c r="C24" s="14"/>
      <c r="D24" s="14"/>
    </row>
    <row r="25" spans="1:6" x14ac:dyDescent="0.2">
      <c r="C25" s="14"/>
      <c r="D25" s="14"/>
    </row>
    <row r="26" spans="1:6" x14ac:dyDescent="0.2">
      <c r="C26" s="14"/>
      <c r="D26" s="14"/>
    </row>
    <row r="27" spans="1:6" x14ac:dyDescent="0.2">
      <c r="C27" s="14"/>
      <c r="D27" s="14"/>
    </row>
    <row r="28" spans="1:6" x14ac:dyDescent="0.2">
      <c r="C28" s="14"/>
      <c r="D28" s="14"/>
    </row>
    <row r="29" spans="1:6" x14ac:dyDescent="0.2">
      <c r="C29" s="14"/>
      <c r="D29" s="14"/>
    </row>
    <row r="30" spans="1:6" x14ac:dyDescent="0.2">
      <c r="C30" s="14"/>
      <c r="D30" s="14"/>
    </row>
    <row r="31" spans="1:6" x14ac:dyDescent="0.2">
      <c r="C31" s="14"/>
      <c r="D31" s="14"/>
    </row>
    <row r="32" spans="1:6" x14ac:dyDescent="0.2">
      <c r="C32" s="14"/>
      <c r="D32" s="14"/>
    </row>
    <row r="33" spans="3:4" x14ac:dyDescent="0.2">
      <c r="C33" s="14"/>
      <c r="D33" s="14"/>
    </row>
    <row r="34" spans="3:4" x14ac:dyDescent="0.2">
      <c r="C34" s="14"/>
      <c r="D34" s="14"/>
    </row>
    <row r="35" spans="3:4" x14ac:dyDescent="0.2">
      <c r="C35" s="14"/>
      <c r="D35" s="14"/>
    </row>
  </sheetData>
  <mergeCells count="2">
    <mergeCell ref="A6:D6"/>
    <mergeCell ref="A7:D7"/>
  </mergeCells>
  <phoneticPr fontId="11" type="noConversion"/>
  <pageMargins left="0.78740157480314965" right="0.78740157480314965" top="0.78740157480314965" bottom="0.78740157480314965" header="0" footer="0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zoomScale="75" workbookViewId="0">
      <selection activeCell="C5" sqref="C5"/>
    </sheetView>
  </sheetViews>
  <sheetFormatPr defaultRowHeight="15.75" x14ac:dyDescent="0.25"/>
  <cols>
    <col min="1" max="1" width="24.42578125" bestFit="1" customWidth="1"/>
    <col min="2" max="2" width="80" customWidth="1"/>
    <col min="3" max="3" width="13.7109375" style="16" customWidth="1"/>
    <col min="4" max="4" width="16" style="16" hidden="1" customWidth="1"/>
    <col min="5" max="5" width="15.85546875" style="16" hidden="1" customWidth="1"/>
    <col min="6" max="6" width="14.5703125" customWidth="1"/>
    <col min="7" max="7" width="13.28515625" customWidth="1"/>
  </cols>
  <sheetData>
    <row r="1" spans="1:7" ht="18.75" x14ac:dyDescent="0.3">
      <c r="B1" s="1" t="s">
        <v>24</v>
      </c>
      <c r="C1" s="1" t="s">
        <v>71</v>
      </c>
      <c r="D1" s="1"/>
      <c r="E1" s="1"/>
    </row>
    <row r="2" spans="1:7" ht="18.75" x14ac:dyDescent="0.3">
      <c r="B2" s="1" t="s">
        <v>25</v>
      </c>
      <c r="C2" s="1" t="s">
        <v>66</v>
      </c>
      <c r="D2" s="1"/>
      <c r="E2" s="1"/>
    </row>
    <row r="3" spans="1:7" ht="18.75" x14ac:dyDescent="0.3">
      <c r="B3" s="1" t="s">
        <v>26</v>
      </c>
      <c r="C3" s="1" t="s">
        <v>67</v>
      </c>
      <c r="D3" s="1"/>
      <c r="E3" s="1"/>
    </row>
    <row r="4" spans="1:7" ht="18.75" x14ac:dyDescent="0.3">
      <c r="A4" s="15"/>
      <c r="B4" s="1" t="s">
        <v>27</v>
      </c>
      <c r="C4" s="41" t="s">
        <v>207</v>
      </c>
      <c r="D4" s="1"/>
      <c r="E4" s="1"/>
    </row>
    <row r="5" spans="1:7" ht="18.75" x14ac:dyDescent="0.3">
      <c r="A5" s="15"/>
      <c r="B5" s="2"/>
      <c r="C5" s="2"/>
      <c r="D5" s="2"/>
      <c r="E5" s="2"/>
    </row>
    <row r="6" spans="1:7" ht="18.75" customHeight="1" x14ac:dyDescent="0.3">
      <c r="A6" s="66" t="s">
        <v>101</v>
      </c>
      <c r="B6" s="66"/>
      <c r="C6" s="66"/>
      <c r="D6" s="66"/>
      <c r="E6" s="66"/>
      <c r="F6" s="66"/>
    </row>
    <row r="7" spans="1:7" ht="18.75" x14ac:dyDescent="0.3">
      <c r="A7" s="69" t="s">
        <v>102</v>
      </c>
      <c r="B7" s="69"/>
      <c r="C7" s="69"/>
      <c r="E7" s="17"/>
    </row>
    <row r="8" spans="1:7" ht="66.75" thickBot="1" x14ac:dyDescent="0.25">
      <c r="A8" s="18" t="s">
        <v>28</v>
      </c>
      <c r="B8" s="19" t="s">
        <v>57</v>
      </c>
      <c r="C8" s="4" t="s">
        <v>68</v>
      </c>
      <c r="D8" s="4" t="s">
        <v>68</v>
      </c>
      <c r="E8" s="4" t="s">
        <v>69</v>
      </c>
      <c r="F8" s="4" t="s">
        <v>69</v>
      </c>
      <c r="G8" s="4" t="s">
        <v>70</v>
      </c>
    </row>
    <row r="9" spans="1:7" ht="31.5" x14ac:dyDescent="0.25">
      <c r="A9" s="52" t="s">
        <v>138</v>
      </c>
      <c r="B9" s="53" t="s">
        <v>29</v>
      </c>
      <c r="C9" s="57">
        <f>C10+C16+C36+C75+C35</f>
        <v>1441500</v>
      </c>
      <c r="D9" s="57">
        <f>D10+D16+D36+D75+D35</f>
        <v>0</v>
      </c>
      <c r="E9" s="57">
        <f>E10+E16+E36+E75+E35</f>
        <v>0</v>
      </c>
      <c r="F9" s="57">
        <f>F10+F16+F36+F75+F35</f>
        <v>996000</v>
      </c>
      <c r="G9" s="57">
        <f>G10+G16+G36+G75+G35</f>
        <v>1052000</v>
      </c>
    </row>
    <row r="10" spans="1:7" ht="31.5" x14ac:dyDescent="0.25">
      <c r="A10" s="54" t="s">
        <v>139</v>
      </c>
      <c r="B10" s="55" t="s">
        <v>30</v>
      </c>
      <c r="C10" s="58">
        <f t="shared" ref="C10:G12" si="0">C11</f>
        <v>582000</v>
      </c>
      <c r="D10" s="58">
        <f t="shared" si="0"/>
        <v>0</v>
      </c>
      <c r="E10" s="58">
        <f t="shared" si="0"/>
        <v>0</v>
      </c>
      <c r="F10" s="58">
        <f t="shared" si="0"/>
        <v>132000</v>
      </c>
      <c r="G10" s="58">
        <f t="shared" si="0"/>
        <v>138000</v>
      </c>
    </row>
    <row r="11" spans="1:7" ht="31.5" x14ac:dyDescent="0.25">
      <c r="A11" s="54" t="s">
        <v>140</v>
      </c>
      <c r="B11" s="55" t="s">
        <v>31</v>
      </c>
      <c r="C11" s="58">
        <f t="shared" si="0"/>
        <v>582000</v>
      </c>
      <c r="D11" s="58">
        <f t="shared" si="0"/>
        <v>0</v>
      </c>
      <c r="E11" s="58">
        <f t="shared" si="0"/>
        <v>0</v>
      </c>
      <c r="F11" s="58">
        <f t="shared" si="0"/>
        <v>132000</v>
      </c>
      <c r="G11" s="58">
        <f t="shared" si="0"/>
        <v>138000</v>
      </c>
    </row>
    <row r="12" spans="1:7" ht="63" x14ac:dyDescent="0.25">
      <c r="A12" s="54" t="s">
        <v>141</v>
      </c>
      <c r="B12" s="55" t="s">
        <v>103</v>
      </c>
      <c r="C12" s="58">
        <v>582000</v>
      </c>
      <c r="D12" s="58">
        <f t="shared" si="0"/>
        <v>0</v>
      </c>
      <c r="E12" s="58">
        <f t="shared" si="0"/>
        <v>0</v>
      </c>
      <c r="F12" s="58">
        <v>132000</v>
      </c>
      <c r="G12" s="58">
        <v>138000</v>
      </c>
    </row>
    <row r="13" spans="1:7" ht="63" x14ac:dyDescent="0.25">
      <c r="A13" s="54" t="s">
        <v>142</v>
      </c>
      <c r="B13" s="55" t="s">
        <v>103</v>
      </c>
      <c r="C13" s="59">
        <v>582000</v>
      </c>
      <c r="D13" s="59"/>
      <c r="E13" s="59"/>
      <c r="F13" s="59">
        <v>132000</v>
      </c>
      <c r="G13" s="59">
        <v>138000</v>
      </c>
    </row>
    <row r="14" spans="1:7" ht="94.5" x14ac:dyDescent="0.25">
      <c r="A14" s="54" t="s">
        <v>143</v>
      </c>
      <c r="B14" s="55" t="s">
        <v>104</v>
      </c>
      <c r="C14" s="59">
        <v>0</v>
      </c>
      <c r="D14" s="59"/>
      <c r="E14" s="59"/>
      <c r="F14" s="59">
        <v>0</v>
      </c>
      <c r="G14" s="59">
        <v>0</v>
      </c>
    </row>
    <row r="15" spans="1:7" ht="47.25" x14ac:dyDescent="0.25">
      <c r="A15" s="54" t="s">
        <v>144</v>
      </c>
      <c r="B15" s="55" t="s">
        <v>105</v>
      </c>
      <c r="C15" s="59">
        <v>0</v>
      </c>
      <c r="D15" s="59">
        <f>D16+D17+D18+D19</f>
        <v>0</v>
      </c>
      <c r="E15" s="59">
        <f>E16+E17+E18+E19</f>
        <v>0</v>
      </c>
      <c r="F15" s="59">
        <v>0</v>
      </c>
      <c r="G15" s="59">
        <v>0</v>
      </c>
    </row>
    <row r="16" spans="1:7" ht="67.5" customHeight="1" x14ac:dyDescent="0.25">
      <c r="A16" s="54" t="s">
        <v>145</v>
      </c>
      <c r="B16" s="55" t="s">
        <v>106</v>
      </c>
      <c r="C16" s="59">
        <f>C17</f>
        <v>409000</v>
      </c>
      <c r="D16" s="59">
        <f>D17</f>
        <v>0</v>
      </c>
      <c r="E16" s="59">
        <f>E17</f>
        <v>0</v>
      </c>
      <c r="F16" s="59">
        <f>F17</f>
        <v>403000</v>
      </c>
      <c r="G16" s="59">
        <f>G17</f>
        <v>453000</v>
      </c>
    </row>
    <row r="17" spans="1:8" ht="94.5" customHeight="1" x14ac:dyDescent="0.25">
      <c r="A17" s="54" t="s">
        <v>146</v>
      </c>
      <c r="B17" s="55" t="s">
        <v>60</v>
      </c>
      <c r="C17" s="59">
        <f>SUM(C18:C21)</f>
        <v>409000</v>
      </c>
      <c r="D17" s="59">
        <f>SUM(D18:D21)</f>
        <v>0</v>
      </c>
      <c r="E17" s="59">
        <f>SUM(E18:E21)</f>
        <v>0</v>
      </c>
      <c r="F17" s="59">
        <f>SUM(F18:F21)</f>
        <v>403000</v>
      </c>
      <c r="G17" s="59">
        <f>SUM(G18:G21)</f>
        <v>453000</v>
      </c>
    </row>
    <row r="18" spans="1:8" ht="73.5" customHeight="1" x14ac:dyDescent="0.25">
      <c r="A18" s="54" t="s">
        <v>147</v>
      </c>
      <c r="B18" s="55" t="s">
        <v>81</v>
      </c>
      <c r="C18" s="59">
        <v>140000</v>
      </c>
      <c r="D18" s="59"/>
      <c r="E18" s="59"/>
      <c r="F18" s="59">
        <v>140000</v>
      </c>
      <c r="G18" s="59">
        <v>156000</v>
      </c>
    </row>
    <row r="19" spans="1:8" ht="78.75" customHeight="1" x14ac:dyDescent="0.25">
      <c r="A19" s="54" t="s">
        <v>148</v>
      </c>
      <c r="B19" s="55" t="s">
        <v>82</v>
      </c>
      <c r="C19" s="59">
        <v>1000</v>
      </c>
      <c r="D19" s="59"/>
      <c r="E19" s="59"/>
      <c r="F19" s="59">
        <v>1000</v>
      </c>
      <c r="G19" s="59">
        <v>1000</v>
      </c>
      <c r="H19" s="60"/>
    </row>
    <row r="20" spans="1:8" ht="63" x14ac:dyDescent="0.25">
      <c r="A20" s="54" t="s">
        <v>149</v>
      </c>
      <c r="B20" s="55" t="s">
        <v>83</v>
      </c>
      <c r="C20" s="58">
        <v>296000</v>
      </c>
      <c r="D20" s="58">
        <f>D21+D24</f>
        <v>0</v>
      </c>
      <c r="E20" s="58">
        <f>E21+E24</f>
        <v>0</v>
      </c>
      <c r="F20" s="58">
        <v>291000</v>
      </c>
      <c r="G20" s="58">
        <v>326000</v>
      </c>
    </row>
    <row r="21" spans="1:8" ht="63" x14ac:dyDescent="0.25">
      <c r="A21" s="54" t="s">
        <v>150</v>
      </c>
      <c r="B21" s="55" t="s">
        <v>84</v>
      </c>
      <c r="C21" s="58">
        <v>-28000</v>
      </c>
      <c r="D21" s="58">
        <f>D22+D23</f>
        <v>0</v>
      </c>
      <c r="E21" s="58">
        <f>E22+E23</f>
        <v>0</v>
      </c>
      <c r="F21" s="58">
        <v>-29000</v>
      </c>
      <c r="G21" s="58">
        <v>-30000</v>
      </c>
    </row>
    <row r="22" spans="1:8" ht="31.5" x14ac:dyDescent="0.25">
      <c r="A22" s="54" t="s">
        <v>151</v>
      </c>
      <c r="B22" s="55" t="s">
        <v>32</v>
      </c>
      <c r="C22" s="58">
        <v>0</v>
      </c>
      <c r="D22" s="58"/>
      <c r="E22" s="58"/>
      <c r="F22" s="58">
        <v>0</v>
      </c>
      <c r="G22" s="58">
        <v>0</v>
      </c>
    </row>
    <row r="23" spans="1:8" ht="31.5" x14ac:dyDescent="0.25">
      <c r="A23" s="54" t="s">
        <v>152</v>
      </c>
      <c r="B23" s="55" t="s">
        <v>65</v>
      </c>
      <c r="C23" s="58">
        <v>0</v>
      </c>
      <c r="D23" s="58"/>
      <c r="E23" s="58"/>
      <c r="F23" s="58">
        <v>0</v>
      </c>
      <c r="G23" s="58">
        <v>0</v>
      </c>
    </row>
    <row r="24" spans="1:8" ht="31.5" x14ac:dyDescent="0.25">
      <c r="A24" s="54" t="s">
        <v>153</v>
      </c>
      <c r="B24" s="55" t="s">
        <v>107</v>
      </c>
      <c r="C24" s="58">
        <v>0</v>
      </c>
      <c r="D24" s="58">
        <f>D25</f>
        <v>0</v>
      </c>
      <c r="E24" s="58">
        <f>E25</f>
        <v>0</v>
      </c>
      <c r="F24" s="58">
        <v>0</v>
      </c>
      <c r="G24" s="58">
        <f>G25</f>
        <v>0</v>
      </c>
    </row>
    <row r="25" spans="1:8" ht="31.5" x14ac:dyDescent="0.25">
      <c r="A25" s="54" t="s">
        <v>154</v>
      </c>
      <c r="B25" s="55" t="s">
        <v>107</v>
      </c>
      <c r="C25" s="58">
        <v>0</v>
      </c>
      <c r="D25" s="58"/>
      <c r="E25" s="58"/>
      <c r="F25" s="58">
        <v>0</v>
      </c>
      <c r="G25" s="58">
        <v>0</v>
      </c>
    </row>
    <row r="26" spans="1:8" ht="31.5" x14ac:dyDescent="0.25">
      <c r="A26" s="54" t="s">
        <v>155</v>
      </c>
      <c r="B26" s="55" t="s">
        <v>107</v>
      </c>
      <c r="C26" s="58">
        <v>0</v>
      </c>
      <c r="D26" s="58"/>
      <c r="E26" s="58"/>
      <c r="F26" s="58">
        <v>0</v>
      </c>
      <c r="G26" s="58">
        <v>0</v>
      </c>
    </row>
    <row r="27" spans="1:8" ht="47.25" x14ac:dyDescent="0.25">
      <c r="A27" s="54" t="s">
        <v>156</v>
      </c>
      <c r="B27" s="55" t="s">
        <v>108</v>
      </c>
      <c r="C27" s="58">
        <v>0</v>
      </c>
      <c r="D27" s="58"/>
      <c r="E27" s="58"/>
      <c r="F27" s="58">
        <v>0</v>
      </c>
      <c r="G27" s="58">
        <v>0</v>
      </c>
    </row>
    <row r="28" spans="1:8" ht="31.5" x14ac:dyDescent="0.25">
      <c r="A28" s="54" t="s">
        <v>157</v>
      </c>
      <c r="B28" s="55" t="s">
        <v>109</v>
      </c>
      <c r="C28" s="58">
        <v>0</v>
      </c>
      <c r="D28" s="58"/>
      <c r="E28" s="58"/>
      <c r="F28" s="58">
        <v>0</v>
      </c>
      <c r="G28" s="58">
        <v>0</v>
      </c>
    </row>
    <row r="29" spans="1:8" ht="31.5" hidden="1" x14ac:dyDescent="0.25">
      <c r="A29" s="54" t="s">
        <v>158</v>
      </c>
      <c r="B29" s="55" t="s">
        <v>109</v>
      </c>
      <c r="C29" s="58"/>
      <c r="D29" s="58"/>
      <c r="E29" s="58"/>
      <c r="F29" s="58"/>
      <c r="G29" s="58"/>
    </row>
    <row r="30" spans="1:8" ht="31.5" hidden="1" x14ac:dyDescent="0.25">
      <c r="A30" s="54" t="s">
        <v>159</v>
      </c>
      <c r="B30" s="55" t="s">
        <v>109</v>
      </c>
      <c r="C30" s="58"/>
      <c r="D30" s="58"/>
      <c r="E30" s="58"/>
      <c r="F30" s="58"/>
      <c r="G30" s="58"/>
    </row>
    <row r="31" spans="1:8" ht="47.25" hidden="1" x14ac:dyDescent="0.25">
      <c r="A31" s="54" t="s">
        <v>160</v>
      </c>
      <c r="B31" s="55" t="s">
        <v>110</v>
      </c>
      <c r="C31" s="58"/>
      <c r="D31" s="58"/>
      <c r="E31" s="58"/>
      <c r="F31" s="58"/>
      <c r="G31" s="58"/>
    </row>
    <row r="32" spans="1:8" ht="31.5" x14ac:dyDescent="0.25">
      <c r="A32" s="54" t="s">
        <v>161</v>
      </c>
      <c r="B32" s="55" t="s">
        <v>33</v>
      </c>
      <c r="C32" s="58">
        <v>0</v>
      </c>
      <c r="D32" s="58"/>
      <c r="E32" s="58"/>
      <c r="F32" s="58">
        <v>0</v>
      </c>
      <c r="G32" s="58">
        <v>0</v>
      </c>
    </row>
    <row r="33" spans="1:7" ht="31.5" x14ac:dyDescent="0.25">
      <c r="A33" s="54" t="s">
        <v>162</v>
      </c>
      <c r="B33" s="55" t="s">
        <v>33</v>
      </c>
      <c r="C33" s="58">
        <v>0</v>
      </c>
      <c r="D33" s="58"/>
      <c r="E33" s="58"/>
      <c r="F33" s="58">
        <v>0</v>
      </c>
      <c r="G33" s="58">
        <v>0</v>
      </c>
    </row>
    <row r="34" spans="1:7" ht="47.25" x14ac:dyDescent="0.25">
      <c r="A34" s="54" t="s">
        <v>163</v>
      </c>
      <c r="B34" s="55" t="s">
        <v>111</v>
      </c>
      <c r="C34" s="58">
        <v>0</v>
      </c>
      <c r="D34" s="58"/>
      <c r="E34" s="58"/>
      <c r="F34" s="58">
        <v>0</v>
      </c>
      <c r="G34" s="58">
        <v>0</v>
      </c>
    </row>
    <row r="35" spans="1:7" ht="31.5" x14ac:dyDescent="0.25">
      <c r="A35" s="54" t="s">
        <v>164</v>
      </c>
      <c r="B35" s="55" t="s">
        <v>112</v>
      </c>
      <c r="C35" s="58">
        <v>0</v>
      </c>
      <c r="D35" s="58">
        <f>D36</f>
        <v>0</v>
      </c>
      <c r="E35" s="58">
        <f>E36</f>
        <v>0</v>
      </c>
      <c r="F35" s="58">
        <v>0</v>
      </c>
      <c r="G35" s="58">
        <v>0</v>
      </c>
    </row>
    <row r="36" spans="1:7" ht="31.5" x14ac:dyDescent="0.25">
      <c r="A36" s="54" t="s">
        <v>165</v>
      </c>
      <c r="B36" s="55" t="s">
        <v>34</v>
      </c>
      <c r="C36" s="58">
        <f>C37+C40</f>
        <v>450500</v>
      </c>
      <c r="D36" s="58">
        <f>D37+D40</f>
        <v>0</v>
      </c>
      <c r="E36" s="58">
        <f>E37+E40</f>
        <v>0</v>
      </c>
      <c r="F36" s="58">
        <f>F37+F40</f>
        <v>461000</v>
      </c>
      <c r="G36" s="58">
        <f>G37+G40</f>
        <v>461000</v>
      </c>
    </row>
    <row r="37" spans="1:7" ht="31.5" x14ac:dyDescent="0.25">
      <c r="A37" s="54" t="s">
        <v>166</v>
      </c>
      <c r="B37" s="55" t="s">
        <v>35</v>
      </c>
      <c r="C37" s="58">
        <v>15000</v>
      </c>
      <c r="D37" s="58"/>
      <c r="E37" s="58"/>
      <c r="F37" s="58">
        <v>17000</v>
      </c>
      <c r="G37" s="58">
        <v>17000</v>
      </c>
    </row>
    <row r="38" spans="1:7" ht="31.5" x14ac:dyDescent="0.25">
      <c r="A38" s="54" t="s">
        <v>167</v>
      </c>
      <c r="B38" s="55" t="s">
        <v>113</v>
      </c>
      <c r="C38" s="58">
        <v>15000</v>
      </c>
      <c r="D38" s="58"/>
      <c r="E38" s="58"/>
      <c r="F38" s="58">
        <v>17000</v>
      </c>
      <c r="G38" s="58">
        <v>17000</v>
      </c>
    </row>
    <row r="39" spans="1:7" ht="31.5" x14ac:dyDescent="0.25">
      <c r="A39" s="54" t="s">
        <v>168</v>
      </c>
      <c r="B39" s="55" t="s">
        <v>61</v>
      </c>
      <c r="C39" s="58">
        <v>15000</v>
      </c>
      <c r="D39" s="58"/>
      <c r="E39" s="58"/>
      <c r="F39" s="58">
        <v>17000</v>
      </c>
      <c r="G39" s="58">
        <v>17000</v>
      </c>
    </row>
    <row r="40" spans="1:7" ht="31.5" x14ac:dyDescent="0.25">
      <c r="A40" s="54" t="s">
        <v>169</v>
      </c>
      <c r="B40" s="55" t="s">
        <v>36</v>
      </c>
      <c r="C40" s="58">
        <v>435500</v>
      </c>
      <c r="D40" s="58"/>
      <c r="E40" s="58"/>
      <c r="F40" s="58">
        <v>444000</v>
      </c>
      <c r="G40" s="58">
        <v>444000</v>
      </c>
    </row>
    <row r="41" spans="1:7" ht="31.5" x14ac:dyDescent="0.25">
      <c r="A41" s="54" t="s">
        <v>170</v>
      </c>
      <c r="B41" s="55" t="s">
        <v>114</v>
      </c>
      <c r="C41" s="58">
        <v>500</v>
      </c>
      <c r="D41" s="58"/>
      <c r="E41" s="58"/>
      <c r="F41" s="58">
        <v>9000</v>
      </c>
      <c r="G41" s="58">
        <v>9000</v>
      </c>
    </row>
    <row r="42" spans="1:7" ht="31.5" x14ac:dyDescent="0.25">
      <c r="A42" s="54" t="s">
        <v>171</v>
      </c>
      <c r="B42" s="55" t="s">
        <v>115</v>
      </c>
      <c r="C42" s="58">
        <v>500</v>
      </c>
      <c r="D42" s="58"/>
      <c r="E42" s="58"/>
      <c r="F42" s="58">
        <v>9000</v>
      </c>
      <c r="G42" s="58">
        <v>9000</v>
      </c>
    </row>
    <row r="43" spans="1:7" ht="63" x14ac:dyDescent="0.25">
      <c r="A43" s="54" t="s">
        <v>172</v>
      </c>
      <c r="B43" s="55" t="s">
        <v>116</v>
      </c>
      <c r="C43" s="58">
        <v>500</v>
      </c>
      <c r="D43" s="58"/>
      <c r="E43" s="58"/>
      <c r="F43" s="58">
        <v>9000</v>
      </c>
      <c r="G43" s="58">
        <v>9000</v>
      </c>
    </row>
    <row r="44" spans="1:7" ht="31.5" x14ac:dyDescent="0.25">
      <c r="A44" s="54" t="s">
        <v>173</v>
      </c>
      <c r="B44" s="55" t="s">
        <v>117</v>
      </c>
      <c r="C44" s="58">
        <v>435000</v>
      </c>
      <c r="D44" s="58"/>
      <c r="E44" s="58"/>
      <c r="F44" s="58">
        <v>435000</v>
      </c>
      <c r="G44" s="58">
        <v>435000</v>
      </c>
    </row>
    <row r="45" spans="1:7" ht="31.5" x14ac:dyDescent="0.25">
      <c r="A45" s="54" t="s">
        <v>174</v>
      </c>
      <c r="B45" s="55" t="s">
        <v>118</v>
      </c>
      <c r="C45" s="58">
        <v>435000</v>
      </c>
      <c r="D45" s="58"/>
      <c r="E45" s="58"/>
      <c r="F45" s="58">
        <v>435000</v>
      </c>
      <c r="G45" s="58">
        <v>435000</v>
      </c>
    </row>
    <row r="46" spans="1:7" ht="63" x14ac:dyDescent="0.25">
      <c r="A46" s="54" t="s">
        <v>175</v>
      </c>
      <c r="B46" s="55" t="s">
        <v>119</v>
      </c>
      <c r="C46" s="58">
        <v>435000</v>
      </c>
      <c r="D46" s="58"/>
      <c r="E46" s="58"/>
      <c r="F46" s="58">
        <v>435000</v>
      </c>
      <c r="G46" s="58">
        <v>435000</v>
      </c>
    </row>
    <row r="47" spans="1:7" ht="31.5" x14ac:dyDescent="0.25">
      <c r="A47" s="54" t="s">
        <v>176</v>
      </c>
      <c r="B47" s="55" t="s">
        <v>37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</row>
    <row r="48" spans="1:7" ht="47.25" x14ac:dyDescent="0.25">
      <c r="A48" s="54" t="s">
        <v>177</v>
      </c>
      <c r="B48" s="55" t="s">
        <v>120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</row>
    <row r="49" spans="1:7" ht="63" x14ac:dyDescent="0.25">
      <c r="A49" s="54" t="s">
        <v>178</v>
      </c>
      <c r="B49" s="55" t="s">
        <v>121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</row>
    <row r="50" spans="1:7" ht="31.5" x14ac:dyDescent="0.25">
      <c r="A50" s="54" t="s">
        <v>179</v>
      </c>
      <c r="B50" s="55" t="s">
        <v>122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</row>
    <row r="51" spans="1:7" ht="31.5" x14ac:dyDescent="0.25">
      <c r="A51" s="54" t="s">
        <v>180</v>
      </c>
      <c r="B51" s="55" t="s">
        <v>123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</row>
    <row r="52" spans="1:7" ht="31.5" x14ac:dyDescent="0.25">
      <c r="A52" s="54" t="s">
        <v>181</v>
      </c>
      <c r="B52" s="55" t="s">
        <v>124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</row>
    <row r="53" spans="1:7" ht="31.5" x14ac:dyDescent="0.25">
      <c r="A53" s="54" t="s">
        <v>182</v>
      </c>
      <c r="B53" s="55" t="s">
        <v>125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</row>
    <row r="54" spans="1:7" ht="31.5" x14ac:dyDescent="0.25">
      <c r="A54" s="54" t="s">
        <v>183</v>
      </c>
      <c r="B54" s="55" t="s">
        <v>38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</row>
    <row r="55" spans="1:7" ht="78.75" x14ac:dyDescent="0.25">
      <c r="A55" s="54" t="s">
        <v>184</v>
      </c>
      <c r="B55" s="55" t="s">
        <v>126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</row>
    <row r="56" spans="1:7" ht="63" x14ac:dyDescent="0.25">
      <c r="A56" s="54" t="s">
        <v>185</v>
      </c>
      <c r="B56" s="55" t="s">
        <v>127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</row>
    <row r="57" spans="1:7" ht="63" x14ac:dyDescent="0.25">
      <c r="A57" s="54" t="s">
        <v>186</v>
      </c>
      <c r="B57" s="55" t="s">
        <v>128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</row>
    <row r="58" spans="1:7" ht="78.75" x14ac:dyDescent="0.25">
      <c r="A58" s="54" t="s">
        <v>187</v>
      </c>
      <c r="B58" s="55" t="s">
        <v>129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</row>
    <row r="59" spans="1:7" ht="63" x14ac:dyDescent="0.25">
      <c r="A59" s="54" t="s">
        <v>188</v>
      </c>
      <c r="B59" s="55" t="s">
        <v>130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</row>
    <row r="60" spans="1:7" ht="31.5" x14ac:dyDescent="0.25">
      <c r="A60" s="54" t="s">
        <v>189</v>
      </c>
      <c r="B60" s="55" t="s">
        <v>39</v>
      </c>
      <c r="C60" s="58">
        <f>C61</f>
        <v>2485800</v>
      </c>
      <c r="D60" s="58">
        <f>D61</f>
        <v>0</v>
      </c>
      <c r="E60" s="58">
        <f>E61</f>
        <v>0</v>
      </c>
      <c r="F60" s="58">
        <f>F61</f>
        <v>2514810</v>
      </c>
      <c r="G60" s="58">
        <f>G61</f>
        <v>2545110</v>
      </c>
    </row>
    <row r="61" spans="1:7" ht="31.5" x14ac:dyDescent="0.25">
      <c r="A61" s="54" t="s">
        <v>190</v>
      </c>
      <c r="B61" s="55" t="s">
        <v>40</v>
      </c>
      <c r="C61" s="58">
        <f>C62+C67</f>
        <v>2485800</v>
      </c>
      <c r="D61" s="58">
        <f>D62+D67</f>
        <v>0</v>
      </c>
      <c r="E61" s="58">
        <f>E62+E67</f>
        <v>0</v>
      </c>
      <c r="F61" s="58">
        <f>F62+F67</f>
        <v>2514810</v>
      </c>
      <c r="G61" s="58">
        <f>G62+G67</f>
        <v>2545110</v>
      </c>
    </row>
    <row r="62" spans="1:7" ht="31.5" x14ac:dyDescent="0.25">
      <c r="A62" s="54" t="s">
        <v>191</v>
      </c>
      <c r="B62" s="55" t="s">
        <v>75</v>
      </c>
      <c r="C62" s="58">
        <v>2412400</v>
      </c>
      <c r="D62" s="58"/>
      <c r="E62" s="58"/>
      <c r="F62" s="58">
        <v>2441800</v>
      </c>
      <c r="G62" s="58">
        <v>2472100</v>
      </c>
    </row>
    <row r="63" spans="1:7" ht="31.5" x14ac:dyDescent="0.25">
      <c r="A63" s="54" t="s">
        <v>192</v>
      </c>
      <c r="B63" s="55" t="s">
        <v>76</v>
      </c>
      <c r="C63" s="58">
        <v>2412400</v>
      </c>
      <c r="D63" s="58"/>
      <c r="E63" s="58"/>
      <c r="F63" s="58">
        <v>2441800</v>
      </c>
      <c r="G63" s="58">
        <v>2472100</v>
      </c>
    </row>
    <row r="64" spans="1:7" ht="31.5" x14ac:dyDescent="0.25">
      <c r="A64" s="54" t="s">
        <v>193</v>
      </c>
      <c r="B64" s="55" t="s">
        <v>77</v>
      </c>
      <c r="C64" s="58">
        <v>2412400</v>
      </c>
      <c r="D64" s="58"/>
      <c r="E64" s="58"/>
      <c r="F64" s="58">
        <v>2441800</v>
      </c>
      <c r="G64" s="58">
        <v>2472100</v>
      </c>
    </row>
    <row r="65" spans="1:7" ht="31.5" x14ac:dyDescent="0.25">
      <c r="A65" s="54" t="s">
        <v>194</v>
      </c>
      <c r="B65" s="55" t="s">
        <v>64</v>
      </c>
      <c r="C65" s="58">
        <v>0</v>
      </c>
      <c r="D65" s="58"/>
      <c r="E65" s="58"/>
      <c r="F65" s="58">
        <v>0</v>
      </c>
      <c r="G65" s="58">
        <v>0</v>
      </c>
    </row>
    <row r="66" spans="1:7" ht="31.5" x14ac:dyDescent="0.25">
      <c r="A66" s="54" t="s">
        <v>195</v>
      </c>
      <c r="B66" s="55" t="s">
        <v>131</v>
      </c>
      <c r="C66" s="58">
        <v>0</v>
      </c>
      <c r="D66" s="58"/>
      <c r="E66" s="58"/>
      <c r="F66" s="58">
        <v>0</v>
      </c>
      <c r="G66" s="58">
        <v>0</v>
      </c>
    </row>
    <row r="67" spans="1:7" ht="31.5" x14ac:dyDescent="0.25">
      <c r="A67" s="54" t="s">
        <v>196</v>
      </c>
      <c r="B67" s="55" t="s">
        <v>78</v>
      </c>
      <c r="C67" s="58">
        <f>C68+C70</f>
        <v>73400</v>
      </c>
      <c r="D67" s="58">
        <f>D68+D70</f>
        <v>0</v>
      </c>
      <c r="E67" s="58">
        <f>E68+E70</f>
        <v>0</v>
      </c>
      <c r="F67" s="58">
        <f>F68+F70</f>
        <v>73010</v>
      </c>
      <c r="G67" s="58">
        <f>G68+G70</f>
        <v>73010</v>
      </c>
    </row>
    <row r="68" spans="1:7" ht="31.5" x14ac:dyDescent="0.25">
      <c r="A68" s="54" t="s">
        <v>197</v>
      </c>
      <c r="B68" s="55" t="s">
        <v>132</v>
      </c>
      <c r="C68" s="58">
        <v>5400</v>
      </c>
      <c r="D68" s="58"/>
      <c r="E68" s="58"/>
      <c r="F68" s="58">
        <v>5400</v>
      </c>
      <c r="G68" s="58">
        <v>5400</v>
      </c>
    </row>
    <row r="69" spans="1:7" ht="31.5" x14ac:dyDescent="0.25">
      <c r="A69" s="54" t="s">
        <v>198</v>
      </c>
      <c r="B69" s="55" t="s">
        <v>133</v>
      </c>
      <c r="C69" s="58">
        <v>5400</v>
      </c>
      <c r="D69" s="58"/>
      <c r="E69" s="58"/>
      <c r="F69" s="58">
        <v>5400</v>
      </c>
      <c r="G69" s="58">
        <v>5400</v>
      </c>
    </row>
    <row r="70" spans="1:7" ht="31.5" x14ac:dyDescent="0.25">
      <c r="A70" s="54" t="s">
        <v>199</v>
      </c>
      <c r="B70" s="55" t="s">
        <v>41</v>
      </c>
      <c r="C70" s="58">
        <v>68000</v>
      </c>
      <c r="D70" s="58"/>
      <c r="E70" s="58"/>
      <c r="F70" s="58">
        <v>67610</v>
      </c>
      <c r="G70" s="58">
        <v>67610</v>
      </c>
    </row>
    <row r="71" spans="1:7" ht="31.5" x14ac:dyDescent="0.25">
      <c r="A71" s="54" t="s">
        <v>200</v>
      </c>
      <c r="B71" s="55" t="s">
        <v>79</v>
      </c>
      <c r="C71" s="58">
        <v>68000</v>
      </c>
      <c r="D71" s="58"/>
      <c r="E71" s="58"/>
      <c r="F71" s="58">
        <v>67610</v>
      </c>
      <c r="G71" s="58">
        <v>67610</v>
      </c>
    </row>
    <row r="72" spans="1:7" ht="31.5" x14ac:dyDescent="0.25">
      <c r="A72" s="54" t="s">
        <v>201</v>
      </c>
      <c r="B72" s="55" t="s">
        <v>42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</row>
    <row r="73" spans="1:7" ht="47.25" x14ac:dyDescent="0.25">
      <c r="A73" s="54" t="s">
        <v>202</v>
      </c>
      <c r="B73" s="55" t="s">
        <v>134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</row>
    <row r="74" spans="1:7" ht="63" x14ac:dyDescent="0.25">
      <c r="A74" s="54" t="s">
        <v>203</v>
      </c>
      <c r="B74" s="55" t="s">
        <v>135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</row>
    <row r="75" spans="1:7" ht="31.5" x14ac:dyDescent="0.25">
      <c r="A75" s="54" t="s">
        <v>204</v>
      </c>
      <c r="B75" s="55" t="s">
        <v>136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</row>
    <row r="76" spans="1:7" ht="31.5" x14ac:dyDescent="0.25">
      <c r="A76" s="54" t="s">
        <v>205</v>
      </c>
      <c r="B76" s="55" t="s">
        <v>137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</row>
    <row r="77" spans="1:7" ht="32.25" thickBot="1" x14ac:dyDescent="0.25">
      <c r="A77" s="19"/>
      <c r="B77" s="56" t="s">
        <v>206</v>
      </c>
      <c r="C77" s="57">
        <f>C9+C60</f>
        <v>3927300</v>
      </c>
      <c r="D77" s="57">
        <f>D9+D60</f>
        <v>0</v>
      </c>
      <c r="E77" s="57">
        <f>E9+E60</f>
        <v>0</v>
      </c>
      <c r="F77" s="57">
        <f>F9+F60</f>
        <v>3510810</v>
      </c>
      <c r="G77" s="57">
        <f>G9+G60</f>
        <v>3597110</v>
      </c>
    </row>
    <row r="78" spans="1:7" ht="12.75" x14ac:dyDescent="0.2">
      <c r="C78"/>
      <c r="D78"/>
      <c r="E78"/>
    </row>
    <row r="79" spans="1:7" ht="12.75" x14ac:dyDescent="0.2">
      <c r="C79"/>
      <c r="D79"/>
      <c r="E79"/>
    </row>
    <row r="80" spans="1:7" ht="12.75" x14ac:dyDescent="0.2">
      <c r="C80"/>
      <c r="D80"/>
      <c r="E80"/>
    </row>
    <row r="81" spans="1:5" ht="12.75" x14ac:dyDescent="0.2">
      <c r="C81"/>
      <c r="D81"/>
      <c r="E81"/>
    </row>
    <row r="82" spans="1:5" ht="12.75" x14ac:dyDescent="0.2">
      <c r="C82"/>
      <c r="D82"/>
      <c r="E82"/>
    </row>
    <row r="83" spans="1:5" ht="12.75" x14ac:dyDescent="0.2">
      <c r="C83"/>
      <c r="D83"/>
      <c r="E83"/>
    </row>
    <row r="84" spans="1:5" ht="12.75" x14ac:dyDescent="0.2">
      <c r="C84"/>
      <c r="D84"/>
      <c r="E84"/>
    </row>
    <row r="85" spans="1:5" ht="12.75" x14ac:dyDescent="0.2">
      <c r="C85"/>
      <c r="D85"/>
      <c r="E85"/>
    </row>
    <row r="86" spans="1:5" ht="12.75" x14ac:dyDescent="0.2">
      <c r="C86"/>
      <c r="D86"/>
      <c r="E86"/>
    </row>
    <row r="87" spans="1:5" ht="12.75" x14ac:dyDescent="0.2">
      <c r="C87"/>
      <c r="D87"/>
      <c r="E87"/>
    </row>
    <row r="88" spans="1:5" ht="12.75" x14ac:dyDescent="0.2">
      <c r="C88"/>
      <c r="D88"/>
      <c r="E88"/>
    </row>
    <row r="92" spans="1:5" ht="18.75" x14ac:dyDescent="0.3">
      <c r="A92" s="68"/>
      <c r="B92" s="68"/>
      <c r="C92" s="68"/>
      <c r="D92" s="68"/>
      <c r="E92" s="68"/>
    </row>
  </sheetData>
  <mergeCells count="3">
    <mergeCell ref="A92:E92"/>
    <mergeCell ref="A7:C7"/>
    <mergeCell ref="A6:F6"/>
  </mergeCells>
  <phoneticPr fontId="11" type="noConversion"/>
  <pageMargins left="0.78740157480314965" right="0.78740157480314965" top="0.78740157480314965" bottom="0.78740157480314965" header="0" footer="0"/>
  <pageSetup paperSize="9" scale="5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75" workbookViewId="0">
      <selection activeCell="E5" sqref="E5"/>
    </sheetView>
  </sheetViews>
  <sheetFormatPr defaultRowHeight="12.75" x14ac:dyDescent="0.2"/>
  <cols>
    <col min="1" max="1" width="2.42578125" customWidth="1"/>
    <col min="2" max="2" width="69.140625" customWidth="1"/>
    <col min="3" max="3" width="7.42578125" customWidth="1"/>
    <col min="4" max="4" width="8.28515625" customWidth="1"/>
    <col min="5" max="5" width="15.5703125" customWidth="1"/>
    <col min="6" max="6" width="16" hidden="1" customWidth="1"/>
    <col min="7" max="7" width="15.85546875" hidden="1" customWidth="1"/>
    <col min="8" max="8" width="15.5703125" customWidth="1"/>
    <col min="9" max="9" width="15.7109375" customWidth="1"/>
  </cols>
  <sheetData>
    <row r="1" spans="1:9" ht="18.75" x14ac:dyDescent="0.3">
      <c r="B1" s="1" t="s">
        <v>24</v>
      </c>
      <c r="C1" s="1"/>
      <c r="D1" s="1"/>
      <c r="E1" s="1" t="s">
        <v>72</v>
      </c>
      <c r="F1" s="1"/>
      <c r="G1" s="1"/>
    </row>
    <row r="2" spans="1:9" ht="18.75" x14ac:dyDescent="0.3">
      <c r="B2" s="1" t="s">
        <v>25</v>
      </c>
      <c r="C2" s="1"/>
      <c r="D2" s="1"/>
      <c r="E2" s="1" t="s">
        <v>66</v>
      </c>
      <c r="F2" s="1"/>
      <c r="G2" s="1"/>
    </row>
    <row r="3" spans="1:9" ht="18.75" x14ac:dyDescent="0.3">
      <c r="B3" s="1" t="s">
        <v>26</v>
      </c>
      <c r="C3" s="1"/>
      <c r="D3" s="1"/>
      <c r="E3" s="1" t="s">
        <v>67</v>
      </c>
      <c r="F3" s="1"/>
      <c r="G3" s="1"/>
    </row>
    <row r="4" spans="1:9" ht="18.75" x14ac:dyDescent="0.3">
      <c r="A4" s="15"/>
      <c r="B4" s="1" t="s">
        <v>27</v>
      </c>
      <c r="C4" s="1"/>
      <c r="D4" s="1"/>
      <c r="E4" s="41" t="s">
        <v>207</v>
      </c>
      <c r="F4" s="1"/>
      <c r="G4" s="1"/>
    </row>
    <row r="5" spans="1:9" ht="15.75" x14ac:dyDescent="0.25">
      <c r="E5" s="16"/>
      <c r="F5" s="20"/>
      <c r="G5" s="20"/>
    </row>
    <row r="6" spans="1:9" ht="15.75" x14ac:dyDescent="0.25">
      <c r="E6" s="16"/>
      <c r="F6" s="16"/>
      <c r="G6" s="16"/>
    </row>
    <row r="7" spans="1:9" ht="18.75" customHeight="1" x14ac:dyDescent="0.3">
      <c r="A7" s="65" t="s">
        <v>85</v>
      </c>
      <c r="B7" s="65"/>
      <c r="C7" s="65"/>
      <c r="D7" s="65"/>
      <c r="E7" s="65"/>
      <c r="F7" s="65"/>
      <c r="G7" s="65"/>
      <c r="H7" s="65"/>
      <c r="I7" s="65"/>
    </row>
    <row r="8" spans="1:9" ht="31.5" customHeight="1" x14ac:dyDescent="0.2">
      <c r="A8" s="70" t="s">
        <v>86</v>
      </c>
      <c r="B8" s="70"/>
      <c r="C8" s="70"/>
      <c r="D8" s="70"/>
      <c r="E8" s="70"/>
      <c r="F8" s="70"/>
      <c r="G8" s="70"/>
      <c r="H8" s="70"/>
      <c r="I8" s="70"/>
    </row>
    <row r="9" spans="1:9" ht="18.75" x14ac:dyDescent="0.2">
      <c r="A9" s="20"/>
      <c r="B9" s="20"/>
      <c r="C9" s="20"/>
      <c r="D9" s="20"/>
      <c r="E9" s="21"/>
      <c r="F9" s="21"/>
      <c r="G9" s="22" t="s">
        <v>1</v>
      </c>
    </row>
    <row r="10" spans="1:9" ht="15.75" x14ac:dyDescent="0.2">
      <c r="A10" s="20"/>
      <c r="B10" s="20"/>
      <c r="C10" s="20"/>
      <c r="D10" s="20"/>
      <c r="E10" s="21"/>
      <c r="F10" s="21"/>
      <c r="G10" s="21"/>
    </row>
    <row r="11" spans="1:9" ht="18.75" x14ac:dyDescent="0.2">
      <c r="A11" s="23"/>
      <c r="B11" s="24" t="s">
        <v>58</v>
      </c>
      <c r="C11" s="24" t="s">
        <v>87</v>
      </c>
      <c r="D11" s="24" t="s">
        <v>88</v>
      </c>
      <c r="E11" s="4" t="s">
        <v>68</v>
      </c>
      <c r="F11" s="4" t="s">
        <v>62</v>
      </c>
      <c r="G11" s="4" t="s">
        <v>63</v>
      </c>
      <c r="H11" s="4" t="s">
        <v>69</v>
      </c>
      <c r="I11" s="4" t="s">
        <v>70</v>
      </c>
    </row>
    <row r="12" spans="1:9" ht="18.75" x14ac:dyDescent="0.3">
      <c r="A12" s="25"/>
      <c r="B12" s="26" t="s">
        <v>43</v>
      </c>
      <c r="C12" s="43" t="s">
        <v>89</v>
      </c>
      <c r="D12" s="43" t="s">
        <v>90</v>
      </c>
      <c r="E12" s="62">
        <f>E13+E14</f>
        <v>1995043.62</v>
      </c>
      <c r="F12" s="62">
        <f>F13+F14</f>
        <v>0</v>
      </c>
      <c r="G12" s="62">
        <f>G13+G14</f>
        <v>0</v>
      </c>
      <c r="H12" s="62">
        <f>H13+H14</f>
        <v>1888300</v>
      </c>
      <c r="I12" s="62">
        <f>I13+I14</f>
        <v>1930700</v>
      </c>
    </row>
    <row r="13" spans="1:9" ht="56.25" x14ac:dyDescent="0.3">
      <c r="A13" s="27"/>
      <c r="B13" s="28" t="s">
        <v>44</v>
      </c>
      <c r="C13" s="44" t="s">
        <v>89</v>
      </c>
      <c r="D13" s="44" t="s">
        <v>91</v>
      </c>
      <c r="E13" s="61">
        <v>599398.62</v>
      </c>
      <c r="F13" s="61"/>
      <c r="G13" s="61"/>
      <c r="H13" s="61">
        <v>641300</v>
      </c>
      <c r="I13" s="61">
        <v>641300</v>
      </c>
    </row>
    <row r="14" spans="1:9" ht="75" x14ac:dyDescent="0.3">
      <c r="A14" s="27"/>
      <c r="B14" s="28" t="s">
        <v>80</v>
      </c>
      <c r="C14" s="44" t="s">
        <v>89</v>
      </c>
      <c r="D14" s="44" t="s">
        <v>92</v>
      </c>
      <c r="E14" s="61">
        <v>1395645</v>
      </c>
      <c r="F14" s="61"/>
      <c r="G14" s="61"/>
      <c r="H14" s="61">
        <v>1247000</v>
      </c>
      <c r="I14" s="61">
        <v>1289400</v>
      </c>
    </row>
    <row r="15" spans="1:9" s="40" customFormat="1" ht="18.75" x14ac:dyDescent="0.3">
      <c r="A15" s="39"/>
      <c r="B15" s="31" t="s">
        <v>45</v>
      </c>
      <c r="C15" s="46" t="s">
        <v>91</v>
      </c>
      <c r="D15" s="46" t="s">
        <v>90</v>
      </c>
      <c r="E15" s="62">
        <f>E16</f>
        <v>68000</v>
      </c>
      <c r="F15" s="62">
        <f>F16</f>
        <v>0</v>
      </c>
      <c r="G15" s="62">
        <f>G16</f>
        <v>0</v>
      </c>
      <c r="H15" s="62">
        <f>H16</f>
        <v>67610</v>
      </c>
      <c r="I15" s="62">
        <f>I16</f>
        <v>67610</v>
      </c>
    </row>
    <row r="16" spans="1:9" s="37" customFormat="1" ht="18.75" x14ac:dyDescent="0.3">
      <c r="A16" s="27"/>
      <c r="B16" s="38" t="s">
        <v>46</v>
      </c>
      <c r="C16" s="47" t="s">
        <v>91</v>
      </c>
      <c r="D16" s="47" t="s">
        <v>93</v>
      </c>
      <c r="E16" s="61">
        <v>68000</v>
      </c>
      <c r="F16" s="61"/>
      <c r="G16" s="61"/>
      <c r="H16" s="61">
        <v>67610</v>
      </c>
      <c r="I16" s="61">
        <v>67610</v>
      </c>
    </row>
    <row r="17" spans="1:9" ht="37.5" x14ac:dyDescent="0.3">
      <c r="A17" s="25"/>
      <c r="B17" s="30" t="s">
        <v>47</v>
      </c>
      <c r="C17" s="48" t="s">
        <v>93</v>
      </c>
      <c r="D17" s="48" t="s">
        <v>90</v>
      </c>
      <c r="E17" s="63">
        <f>E18+E19+E20</f>
        <v>41730.379999999997</v>
      </c>
      <c r="F17" s="63">
        <f>F18+F19+F20</f>
        <v>0</v>
      </c>
      <c r="G17" s="63">
        <f>G18+G19+G20</f>
        <v>0</v>
      </c>
      <c r="H17" s="63">
        <f>H18+H19+H20</f>
        <v>42400</v>
      </c>
      <c r="I17" s="63">
        <f>I18+I19+I20</f>
        <v>42400</v>
      </c>
    </row>
    <row r="18" spans="1:9" ht="18.75" x14ac:dyDescent="0.3">
      <c r="A18" s="33"/>
      <c r="B18" s="36" t="s">
        <v>56</v>
      </c>
      <c r="C18" s="49" t="s">
        <v>93</v>
      </c>
      <c r="D18" s="49" t="s">
        <v>92</v>
      </c>
      <c r="E18" s="64">
        <v>5400</v>
      </c>
      <c r="F18" s="64"/>
      <c r="G18" s="64"/>
      <c r="H18" s="64">
        <v>5400</v>
      </c>
      <c r="I18" s="64">
        <v>5400</v>
      </c>
    </row>
    <row r="19" spans="1:9" ht="18.75" x14ac:dyDescent="0.3">
      <c r="A19" s="27"/>
      <c r="B19" s="29" t="s">
        <v>48</v>
      </c>
      <c r="C19" s="45" t="s">
        <v>93</v>
      </c>
      <c r="D19" s="45" t="s">
        <v>94</v>
      </c>
      <c r="E19" s="64">
        <v>36330.379999999997</v>
      </c>
      <c r="F19" s="64"/>
      <c r="G19" s="64"/>
      <c r="H19" s="64">
        <v>33000</v>
      </c>
      <c r="I19" s="64">
        <v>33000</v>
      </c>
    </row>
    <row r="20" spans="1:9" ht="42" customHeight="1" x14ac:dyDescent="0.3">
      <c r="A20" s="27"/>
      <c r="B20" s="42" t="s">
        <v>74</v>
      </c>
      <c r="C20" s="50" t="s">
        <v>93</v>
      </c>
      <c r="D20" s="50" t="s">
        <v>95</v>
      </c>
      <c r="E20" s="64">
        <v>0</v>
      </c>
      <c r="F20" s="64"/>
      <c r="G20" s="64"/>
      <c r="H20" s="64">
        <v>4000</v>
      </c>
      <c r="I20" s="64">
        <v>4000</v>
      </c>
    </row>
    <row r="21" spans="1:9" ht="18.75" x14ac:dyDescent="0.3">
      <c r="A21" s="25"/>
      <c r="B21" s="26" t="s">
        <v>54</v>
      </c>
      <c r="C21" s="43" t="s">
        <v>92</v>
      </c>
      <c r="D21" s="43" t="s">
        <v>90</v>
      </c>
      <c r="E21" s="63">
        <f>E22+E23</f>
        <v>718998</v>
      </c>
      <c r="F21" s="63">
        <f>F22+F23</f>
        <v>0</v>
      </c>
      <c r="G21" s="63">
        <f>G22+G23</f>
        <v>0</v>
      </c>
      <c r="H21" s="63">
        <f>H22+H23</f>
        <v>403000</v>
      </c>
      <c r="I21" s="63">
        <f>I22+I23</f>
        <v>453000</v>
      </c>
    </row>
    <row r="22" spans="1:9" s="35" customFormat="1" ht="18.75" x14ac:dyDescent="0.3">
      <c r="A22" s="33"/>
      <c r="B22" s="34" t="s">
        <v>98</v>
      </c>
      <c r="C22" s="51" t="s">
        <v>92</v>
      </c>
      <c r="D22" s="51" t="s">
        <v>96</v>
      </c>
      <c r="E22" s="64">
        <v>709000</v>
      </c>
      <c r="F22" s="64"/>
      <c r="G22" s="64"/>
      <c r="H22" s="64">
        <v>403000</v>
      </c>
      <c r="I22" s="64">
        <v>453000</v>
      </c>
    </row>
    <row r="23" spans="1:9" ht="18.75" x14ac:dyDescent="0.3">
      <c r="A23" s="33"/>
      <c r="B23" s="34" t="s">
        <v>55</v>
      </c>
      <c r="C23" s="51" t="s">
        <v>92</v>
      </c>
      <c r="D23" s="51" t="s">
        <v>97</v>
      </c>
      <c r="E23" s="64">
        <v>9998</v>
      </c>
      <c r="F23" s="64"/>
      <c r="G23" s="64"/>
      <c r="H23" s="64"/>
      <c r="I23" s="64"/>
    </row>
    <row r="24" spans="1:9" ht="18.75" x14ac:dyDescent="0.3">
      <c r="A24" s="25"/>
      <c r="B24" s="26" t="s">
        <v>49</v>
      </c>
      <c r="C24" s="43" t="s">
        <v>99</v>
      </c>
      <c r="D24" s="43" t="s">
        <v>90</v>
      </c>
      <c r="E24" s="63">
        <f>E25</f>
        <v>135975</v>
      </c>
      <c r="F24" s="63">
        <f>F25</f>
        <v>0</v>
      </c>
      <c r="G24" s="63">
        <f>G25</f>
        <v>0</v>
      </c>
      <c r="H24" s="63">
        <f>H25</f>
        <v>89900</v>
      </c>
      <c r="I24" s="63">
        <f>I25</f>
        <v>83800</v>
      </c>
    </row>
    <row r="25" spans="1:9" ht="18.75" x14ac:dyDescent="0.3">
      <c r="A25" s="33"/>
      <c r="B25" s="34" t="s">
        <v>50</v>
      </c>
      <c r="C25" s="51" t="s">
        <v>99</v>
      </c>
      <c r="D25" s="51" t="s">
        <v>93</v>
      </c>
      <c r="E25" s="64">
        <v>135975</v>
      </c>
      <c r="F25" s="64"/>
      <c r="G25" s="64"/>
      <c r="H25" s="64">
        <v>89900</v>
      </c>
      <c r="I25" s="64">
        <v>83800</v>
      </c>
    </row>
    <row r="26" spans="1:9" ht="18.75" x14ac:dyDescent="0.3">
      <c r="A26" s="25"/>
      <c r="B26" s="31" t="s">
        <v>53</v>
      </c>
      <c r="C26" s="46" t="s">
        <v>100</v>
      </c>
      <c r="D26" s="46" t="s">
        <v>90</v>
      </c>
      <c r="E26" s="63">
        <f>E27</f>
        <v>1417248</v>
      </c>
      <c r="F26" s="63">
        <f>F27</f>
        <v>0</v>
      </c>
      <c r="G26" s="63">
        <f>G27</f>
        <v>0</v>
      </c>
      <c r="H26" s="63">
        <f>H27</f>
        <v>1019600</v>
      </c>
      <c r="I26" s="63">
        <f>I27</f>
        <v>1019600</v>
      </c>
    </row>
    <row r="27" spans="1:9" ht="18.75" x14ac:dyDescent="0.3">
      <c r="A27" s="27"/>
      <c r="B27" s="29" t="s">
        <v>51</v>
      </c>
      <c r="C27" s="45" t="s">
        <v>100</v>
      </c>
      <c r="D27" s="45" t="s">
        <v>89</v>
      </c>
      <c r="E27" s="64">
        <v>1417248</v>
      </c>
      <c r="F27" s="64"/>
      <c r="G27" s="64"/>
      <c r="H27" s="64">
        <v>1019600</v>
      </c>
      <c r="I27" s="64">
        <v>1019600</v>
      </c>
    </row>
    <row r="28" spans="1:9" ht="18.75" x14ac:dyDescent="0.3">
      <c r="A28" s="32"/>
      <c r="B28" s="31" t="s">
        <v>52</v>
      </c>
      <c r="C28" s="46"/>
      <c r="D28" s="46"/>
      <c r="E28" s="63">
        <f>E12+E15+E17+E21+E24+E26</f>
        <v>4376995</v>
      </c>
      <c r="F28" s="63">
        <f>F12+F15+F17+F21+F24+F26</f>
        <v>0</v>
      </c>
      <c r="G28" s="63">
        <f>G12+G15+G17+G21+G24+G26</f>
        <v>0</v>
      </c>
      <c r="H28" s="63">
        <f>H12+H15+H17+H21+H24+H26</f>
        <v>3510810</v>
      </c>
      <c r="I28" s="63">
        <f>I12+I15+I17+I21+I24+I26</f>
        <v>3597110</v>
      </c>
    </row>
  </sheetData>
  <mergeCells count="2">
    <mergeCell ref="A7:I7"/>
    <mergeCell ref="A8:I8"/>
  </mergeCells>
  <phoneticPr fontId="11" type="noConversion"/>
  <pageMargins left="0.59055118110236227" right="0" top="0.59055118110236227" bottom="0.19685039370078741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2016-12-11T18:44:44Z</cp:lastPrinted>
  <dcterms:created xsi:type="dcterms:W3CDTF">2010-12-16T03:42:04Z</dcterms:created>
  <dcterms:modified xsi:type="dcterms:W3CDTF">2018-01-29T05:26:20Z</dcterms:modified>
</cp:coreProperties>
</file>