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"/>
    </mc:Choice>
  </mc:AlternateContent>
  <bookViews>
    <workbookView xWindow="0" yWindow="0" windowWidth="20490" windowHeight="7155"/>
  </bookViews>
  <sheets>
    <sheet name="Приложение 1" sheetId="1" r:id="rId1"/>
    <sheet name="Приложение 5 доходы" sheetId="2" r:id="rId2"/>
    <sheet name="Приложение 6" sheetId="3" r:id="rId3"/>
    <sheet name="Приложение 7" sheetId="4" r:id="rId4"/>
    <sheet name="Приложение 8" sheetId="5" r:id="rId5"/>
    <sheet name="Приложение 9" sheetId="8" r:id="rId6"/>
  </sheets>
  <calcPr calcId="152511"/>
</workbook>
</file>

<file path=xl/calcChain.xml><?xml version="1.0" encoding="utf-8"?>
<calcChain xmlns="http://schemas.openxmlformats.org/spreadsheetml/2006/main">
  <c r="X27" i="5" l="1"/>
  <c r="Y82" i="5"/>
  <c r="Z82" i="5"/>
  <c r="Q66" i="4" s="1"/>
  <c r="Q65" i="4" s="1"/>
  <c r="X82" i="5"/>
  <c r="O66" i="4" s="1"/>
  <c r="O65" i="4" s="1"/>
  <c r="X23" i="5"/>
  <c r="X79" i="5"/>
  <c r="I26" i="3"/>
  <c r="G26" i="3"/>
  <c r="H26" i="3"/>
  <c r="Z91" i="5"/>
  <c r="Z90" i="5" s="1"/>
  <c r="Z89" i="5" s="1"/>
  <c r="Z88" i="5" s="1"/>
  <c r="Y91" i="5"/>
  <c r="Y90" i="5" s="1"/>
  <c r="Y89" i="5" s="1"/>
  <c r="Y88" i="5" s="1"/>
  <c r="P72" i="4" s="1"/>
  <c r="P71" i="4" s="1"/>
  <c r="P70" i="4" s="1"/>
  <c r="P69" i="4" s="1"/>
  <c r="P68" i="4" s="1"/>
  <c r="P67" i="4" s="1"/>
  <c r="X91" i="5"/>
  <c r="X90" i="5" s="1"/>
  <c r="X89" i="5" s="1"/>
  <c r="X88" i="5" s="1"/>
  <c r="O72" i="4" s="1"/>
  <c r="O71" i="4" s="1"/>
  <c r="O70" i="4" s="1"/>
  <c r="O69" i="4" s="1"/>
  <c r="O68" i="4" s="1"/>
  <c r="O67" i="4" s="1"/>
  <c r="Y59" i="8"/>
  <c r="Y58" i="8" s="1"/>
  <c r="Y57" i="8" s="1"/>
  <c r="Y56" i="8" s="1"/>
  <c r="X59" i="8"/>
  <c r="X58" i="8" s="1"/>
  <c r="X57" i="8" s="1"/>
  <c r="X56" i="8" s="1"/>
  <c r="W59" i="8"/>
  <c r="W58" i="8" s="1"/>
  <c r="W57" i="8" s="1"/>
  <c r="W56" i="8" s="1"/>
  <c r="X28" i="8"/>
  <c r="X27" i="8" s="1"/>
  <c r="X26" i="8" s="1"/>
  <c r="X25" i="8" s="1"/>
  <c r="Y28" i="8"/>
  <c r="Y27" i="8" s="1"/>
  <c r="Y26" i="8" s="1"/>
  <c r="Y25" i="8" s="1"/>
  <c r="W28" i="8"/>
  <c r="W27" i="8" s="1"/>
  <c r="W26" i="8" s="1"/>
  <c r="W25" i="8" s="1"/>
  <c r="Y22" i="8"/>
  <c r="X22" i="8"/>
  <c r="W22" i="8"/>
  <c r="X18" i="8"/>
  <c r="X17" i="8"/>
  <c r="X16" i="8" s="1"/>
  <c r="Y18" i="8"/>
  <c r="Y17" i="8" s="1"/>
  <c r="Y16" i="8" s="1"/>
  <c r="W18" i="8"/>
  <c r="W17" i="8"/>
  <c r="W16" i="8" s="1"/>
  <c r="X14" i="8"/>
  <c r="X13" i="8"/>
  <c r="X12" i="8" s="1"/>
  <c r="X11" i="8" s="1"/>
  <c r="X10" i="8" s="1"/>
  <c r="X9" i="8" s="1"/>
  <c r="X61" i="8" s="1"/>
  <c r="Y14" i="8"/>
  <c r="Y13" i="8"/>
  <c r="Y12" i="8"/>
  <c r="W14" i="8"/>
  <c r="W13" i="8" s="1"/>
  <c r="W12" i="8" s="1"/>
  <c r="Y52" i="8"/>
  <c r="X52" i="8"/>
  <c r="W52" i="8"/>
  <c r="Y50" i="8"/>
  <c r="Y49" i="8" s="1"/>
  <c r="Y48" i="8" s="1"/>
  <c r="Y47" i="8" s="1"/>
  <c r="X50" i="8"/>
  <c r="X49" i="8" s="1"/>
  <c r="X48" i="8" s="1"/>
  <c r="X47" i="8" s="1"/>
  <c r="W50" i="8"/>
  <c r="W49" i="8"/>
  <c r="W48" i="8" s="1"/>
  <c r="W47" i="8" s="1"/>
  <c r="Y44" i="8"/>
  <c r="X44" i="8"/>
  <c r="X43" i="8"/>
  <c r="X42" i="8" s="1"/>
  <c r="X41" i="8" s="1"/>
  <c r="W44" i="8"/>
  <c r="W43" i="8"/>
  <c r="W42" i="8" s="1"/>
  <c r="W41" i="8" s="1"/>
  <c r="Y39" i="8"/>
  <c r="Y38" i="8"/>
  <c r="Y37" i="8" s="1"/>
  <c r="Y36" i="8" s="1"/>
  <c r="X39" i="8"/>
  <c r="X38" i="8"/>
  <c r="X37" i="8" s="1"/>
  <c r="X36" i="8" s="1"/>
  <c r="W39" i="8"/>
  <c r="W38" i="8"/>
  <c r="W37" i="8" s="1"/>
  <c r="W36" i="8" s="1"/>
  <c r="Y34" i="8"/>
  <c r="Y33" i="8"/>
  <c r="Y32" i="8" s="1"/>
  <c r="Y31" i="8" s="1"/>
  <c r="X34" i="8"/>
  <c r="X33" i="8"/>
  <c r="X32" i="8" s="1"/>
  <c r="X31" i="8" s="1"/>
  <c r="W34" i="8"/>
  <c r="W33" i="8"/>
  <c r="W32" i="8" s="1"/>
  <c r="W31" i="8" s="1"/>
  <c r="Y43" i="8"/>
  <c r="Y42" i="8"/>
  <c r="Y41" i="8" s="1"/>
  <c r="Q22" i="4"/>
  <c r="P22" i="4"/>
  <c r="O22" i="4"/>
  <c r="Y81" i="5"/>
  <c r="Y76" i="5" s="1"/>
  <c r="Y75" i="5" s="1"/>
  <c r="Y74" i="5" s="1"/>
  <c r="Y73" i="5" s="1"/>
  <c r="Z77" i="5"/>
  <c r="Q62" i="4" s="1"/>
  <c r="Q61" i="4" s="1"/>
  <c r="Y77" i="5"/>
  <c r="P62" i="4" s="1"/>
  <c r="P61" i="4" s="1"/>
  <c r="X77" i="5"/>
  <c r="Z69" i="5"/>
  <c r="Z68" i="5" s="1"/>
  <c r="Z67" i="5" s="1"/>
  <c r="Z66" i="5" s="1"/>
  <c r="Z65" i="5" s="1"/>
  <c r="Z64" i="5" s="1"/>
  <c r="Y69" i="5"/>
  <c r="P54" i="4"/>
  <c r="P53" i="4" s="1"/>
  <c r="P52" i="4" s="1"/>
  <c r="P51" i="4" s="1"/>
  <c r="P50" i="4" s="1"/>
  <c r="P49" i="4" s="1"/>
  <c r="H23" i="3" s="1"/>
  <c r="H22" i="3" s="1"/>
  <c r="X69" i="5"/>
  <c r="Z61" i="5"/>
  <c r="Y61" i="5"/>
  <c r="P48" i="4"/>
  <c r="P47" i="4" s="1"/>
  <c r="P46" i="4" s="1"/>
  <c r="P45" i="4" s="1"/>
  <c r="P44" i="4" s="1"/>
  <c r="P43" i="4" s="1"/>
  <c r="H21" i="3" s="1"/>
  <c r="H20" i="3" s="1"/>
  <c r="X61" i="5"/>
  <c r="X60" i="5" s="1"/>
  <c r="X59" i="5" s="1"/>
  <c r="X58" i="5" s="1"/>
  <c r="X57" i="5" s="1"/>
  <c r="X56" i="5" s="1"/>
  <c r="Z54" i="5"/>
  <c r="Z53" i="5" s="1"/>
  <c r="Z52" i="5" s="1"/>
  <c r="Z51" i="5"/>
  <c r="Z50" i="5" s="1"/>
  <c r="Z49" i="5" s="1"/>
  <c r="Y54" i="5"/>
  <c r="Y53" i="5" s="1"/>
  <c r="X54" i="5"/>
  <c r="O42" i="4" s="1"/>
  <c r="O41" i="4" s="1"/>
  <c r="O40" i="4" s="1"/>
  <c r="O39" i="4" s="1"/>
  <c r="O38" i="4" s="1"/>
  <c r="O37" i="4" s="1"/>
  <c r="G19" i="3" s="1"/>
  <c r="G18" i="3" s="1"/>
  <c r="Z47" i="5"/>
  <c r="Q36" i="4" s="1"/>
  <c r="Y47" i="5"/>
  <c r="P36" i="4"/>
  <c r="X47" i="5"/>
  <c r="O36" i="4" s="1"/>
  <c r="Z44" i="5"/>
  <c r="Z43" i="5" s="1"/>
  <c r="Z42" i="5" s="1"/>
  <c r="Z41" i="5" s="1"/>
  <c r="Z40" i="5" s="1"/>
  <c r="Z39" i="5" s="1"/>
  <c r="Y44" i="5"/>
  <c r="P35" i="4" s="1"/>
  <c r="X44" i="5"/>
  <c r="Z37" i="5"/>
  <c r="Q29" i="4"/>
  <c r="Q28" i="4" s="1"/>
  <c r="Q27" i="4" s="1"/>
  <c r="Q26" i="4" s="1"/>
  <c r="Q25" i="4" s="1"/>
  <c r="I15" i="3" s="1"/>
  <c r="Y37" i="5"/>
  <c r="P29" i="4" s="1"/>
  <c r="P28" i="4" s="1"/>
  <c r="P27" i="4" s="1"/>
  <c r="P26" i="4" s="1"/>
  <c r="P25" i="4" s="1"/>
  <c r="H15" i="3" s="1"/>
  <c r="X37" i="5"/>
  <c r="O29" i="4" s="1"/>
  <c r="O28" i="4" s="1"/>
  <c r="O27" i="4" s="1"/>
  <c r="O26" i="4" s="1"/>
  <c r="O25" i="4" s="1"/>
  <c r="G15" i="3" s="1"/>
  <c r="Z27" i="5"/>
  <c r="Q21" i="4" s="1"/>
  <c r="Y27" i="5"/>
  <c r="P21" i="4"/>
  <c r="Z23" i="5"/>
  <c r="Q20" i="4" s="1"/>
  <c r="Y23" i="5"/>
  <c r="Y22" i="5" s="1"/>
  <c r="Y21" i="5" s="1"/>
  <c r="Y19" i="5" s="1"/>
  <c r="P20" i="4"/>
  <c r="Z16" i="5"/>
  <c r="Q15" i="4" s="1"/>
  <c r="Q14" i="4" s="1"/>
  <c r="Q13" i="4" s="1"/>
  <c r="Y16" i="5"/>
  <c r="P15" i="4"/>
  <c r="P14" i="4" s="1"/>
  <c r="P13" i="4" s="1"/>
  <c r="P12" i="4" s="1"/>
  <c r="P11" i="4" s="1"/>
  <c r="H11" i="3" s="1"/>
  <c r="X16" i="5"/>
  <c r="O15" i="4" s="1"/>
  <c r="O14" i="4" s="1"/>
  <c r="O13" i="4" s="1"/>
  <c r="O12" i="4" s="1"/>
  <c r="O11" i="4" s="1"/>
  <c r="G11" i="3" s="1"/>
  <c r="C14" i="2"/>
  <c r="D14" i="2"/>
  <c r="D13" i="2" s="1"/>
  <c r="D12" i="2" s="1"/>
  <c r="E14" i="2"/>
  <c r="C16" i="2"/>
  <c r="D16" i="2"/>
  <c r="E16" i="2"/>
  <c r="E13" i="2" s="1"/>
  <c r="E12" i="2" s="1"/>
  <c r="C20" i="2"/>
  <c r="D20" i="2"/>
  <c r="E20" i="2"/>
  <c r="C22" i="2"/>
  <c r="D22" i="2"/>
  <c r="E22" i="2"/>
  <c r="C24" i="2"/>
  <c r="D24" i="2"/>
  <c r="E24" i="2"/>
  <c r="C26" i="2"/>
  <c r="D26" i="2"/>
  <c r="E26" i="2"/>
  <c r="C30" i="2"/>
  <c r="C29" i="2" s="1"/>
  <c r="D30" i="2"/>
  <c r="D29" i="2"/>
  <c r="E30" i="2"/>
  <c r="E29" i="2" s="1"/>
  <c r="C34" i="2"/>
  <c r="C33" i="2" s="1"/>
  <c r="D34" i="2"/>
  <c r="D33" i="2" s="1"/>
  <c r="D32" i="2" s="1"/>
  <c r="D28" i="2" s="1"/>
  <c r="E34" i="2"/>
  <c r="E33" i="2" s="1"/>
  <c r="C36" i="2"/>
  <c r="D36" i="2"/>
  <c r="E36" i="2"/>
  <c r="C37" i="2"/>
  <c r="D37" i="2"/>
  <c r="E37" i="2"/>
  <c r="C46" i="2"/>
  <c r="C45" i="2" s="1"/>
  <c r="D46" i="2"/>
  <c r="D45" i="2" s="1"/>
  <c r="E46" i="2"/>
  <c r="E45" i="2" s="1"/>
  <c r="C54" i="2"/>
  <c r="C53" i="2" s="1"/>
  <c r="D54" i="2"/>
  <c r="D53" i="2" s="1"/>
  <c r="E54" i="2"/>
  <c r="E53" i="2"/>
  <c r="P66" i="4"/>
  <c r="P65" i="4" s="1"/>
  <c r="O62" i="4"/>
  <c r="O61" i="4" s="1"/>
  <c r="Z15" i="5"/>
  <c r="Z14" i="5" s="1"/>
  <c r="Y36" i="5"/>
  <c r="Y35" i="5" s="1"/>
  <c r="Y34" i="5" s="1"/>
  <c r="Y68" i="5"/>
  <c r="Y67" i="5" s="1"/>
  <c r="Y66" i="5" s="1"/>
  <c r="Y65" i="5" s="1"/>
  <c r="Y64" i="5" s="1"/>
  <c r="Y60" i="5"/>
  <c r="Y59" i="5" s="1"/>
  <c r="Y58" i="5"/>
  <c r="Y57" i="5" s="1"/>
  <c r="Y56" i="5" s="1"/>
  <c r="Y52" i="5"/>
  <c r="Y51" i="5"/>
  <c r="Y50" i="5" s="1"/>
  <c r="Y49" i="5" s="1"/>
  <c r="Z36" i="5"/>
  <c r="Z35" i="5"/>
  <c r="Z34" i="5" s="1"/>
  <c r="Y15" i="5"/>
  <c r="Y14" i="5" s="1"/>
  <c r="X43" i="5"/>
  <c r="X42" i="5" s="1"/>
  <c r="X41" i="5" s="1"/>
  <c r="X40" i="5" s="1"/>
  <c r="X39" i="5" s="1"/>
  <c r="O35" i="4"/>
  <c r="O20" i="4"/>
  <c r="Q35" i="4"/>
  <c r="W11" i="8"/>
  <c r="Z13" i="5"/>
  <c r="Z12" i="5" s="1"/>
  <c r="Y87" i="5"/>
  <c r="Y86" i="5"/>
  <c r="Z87" i="5"/>
  <c r="Z86" i="5"/>
  <c r="Q72" i="4"/>
  <c r="Q71" i="4" s="1"/>
  <c r="Q70" i="4" s="1"/>
  <c r="Q69" i="4" s="1"/>
  <c r="Q68" i="4" s="1"/>
  <c r="Q67" i="4" s="1"/>
  <c r="Q54" i="4"/>
  <c r="Q53" i="4" s="1"/>
  <c r="Q52" i="4" s="1"/>
  <c r="Q51" i="4" s="1"/>
  <c r="Q50" i="4" s="1"/>
  <c r="Q49" i="4" s="1"/>
  <c r="I23" i="3" s="1"/>
  <c r="I22" i="3" s="1"/>
  <c r="Q42" i="4"/>
  <c r="Q41" i="4" s="1"/>
  <c r="Q40" i="4" s="1"/>
  <c r="Q39" i="4" s="1"/>
  <c r="Q38" i="4" s="1"/>
  <c r="Q37" i="4" s="1"/>
  <c r="I19" i="3" s="1"/>
  <c r="I18" i="3" s="1"/>
  <c r="X15" i="5"/>
  <c r="X14" i="5" s="1"/>
  <c r="X13" i="5" s="1"/>
  <c r="X12" i="5" s="1"/>
  <c r="Y11" i="8" l="1"/>
  <c r="Y11" i="5"/>
  <c r="Y13" i="5"/>
  <c r="Y12" i="5" s="1"/>
  <c r="O48" i="4"/>
  <c r="O47" i="4" s="1"/>
  <c r="O46" i="4" s="1"/>
  <c r="O45" i="4" s="1"/>
  <c r="O44" i="4" s="1"/>
  <c r="O43" i="4" s="1"/>
  <c r="G21" i="3" s="1"/>
  <c r="G20" i="3" s="1"/>
  <c r="X68" i="5"/>
  <c r="X67" i="5" s="1"/>
  <c r="X66" i="5" s="1"/>
  <c r="X65" i="5" s="1"/>
  <c r="O54" i="4" s="1"/>
  <c r="O53" i="4" s="1"/>
  <c r="O52" i="4" s="1"/>
  <c r="O51" i="4" s="1"/>
  <c r="O50" i="4" s="1"/>
  <c r="O49" i="4" s="1"/>
  <c r="G23" i="3" s="1"/>
  <c r="G22" i="3" s="1"/>
  <c r="E44" i="2"/>
  <c r="E43" i="2" s="1"/>
  <c r="E19" i="2"/>
  <c r="E18" i="2" s="1"/>
  <c r="P42" i="4"/>
  <c r="P41" i="4" s="1"/>
  <c r="P40" i="4" s="1"/>
  <c r="P39" i="4" s="1"/>
  <c r="P38" i="4" s="1"/>
  <c r="P37" i="4" s="1"/>
  <c r="H19" i="3" s="1"/>
  <c r="H18" i="3" s="1"/>
  <c r="E32" i="2"/>
  <c r="Z22" i="5"/>
  <c r="Z21" i="5" s="1"/>
  <c r="Z19" i="5" s="1"/>
  <c r="Z20" i="5" s="1"/>
  <c r="C19" i="2"/>
  <c r="C18" i="2" s="1"/>
  <c r="D44" i="2"/>
  <c r="D43" i="2" s="1"/>
  <c r="E28" i="2"/>
  <c r="D19" i="2"/>
  <c r="D18" i="2" s="1"/>
  <c r="D11" i="2" s="1"/>
  <c r="D10" i="2" s="1"/>
  <c r="P19" i="4"/>
  <c r="P18" i="4" s="1"/>
  <c r="P17" i="4" s="1"/>
  <c r="P16" i="4" s="1"/>
  <c r="H12" i="3" s="1"/>
  <c r="H10" i="3" s="1"/>
  <c r="X22" i="5"/>
  <c r="X21" i="5" s="1"/>
  <c r="X19" i="5" s="1"/>
  <c r="O21" i="4"/>
  <c r="O19" i="4" s="1"/>
  <c r="O18" i="4" s="1"/>
  <c r="X64" i="5"/>
  <c r="O34" i="4"/>
  <c r="O33" i="4" s="1"/>
  <c r="O32" i="4" s="1"/>
  <c r="O31" i="4" s="1"/>
  <c r="O30" i="4" s="1"/>
  <c r="G17" i="3" s="1"/>
  <c r="G16" i="3" s="1"/>
  <c r="Q60" i="4"/>
  <c r="Q59" i="4" s="1"/>
  <c r="Q58" i="4" s="1"/>
  <c r="Q57" i="4" s="1"/>
  <c r="I25" i="3" s="1"/>
  <c r="I24" i="3" s="1"/>
  <c r="P60" i="4"/>
  <c r="P59" i="4" s="1"/>
  <c r="P58" i="4" s="1"/>
  <c r="P57" i="4" s="1"/>
  <c r="H25" i="3" s="1"/>
  <c r="H24" i="3" s="1"/>
  <c r="Z81" i="5"/>
  <c r="Z76" i="5" s="1"/>
  <c r="Z75" i="5" s="1"/>
  <c r="Z74" i="5" s="1"/>
  <c r="Z73" i="5" s="1"/>
  <c r="X81" i="5"/>
  <c r="X76" i="5" s="1"/>
  <c r="X75" i="5" s="1"/>
  <c r="X74" i="5" s="1"/>
  <c r="X73" i="5" s="1"/>
  <c r="Q12" i="4"/>
  <c r="Q11" i="4" s="1"/>
  <c r="I11" i="3" s="1"/>
  <c r="Q19" i="4"/>
  <c r="Q18" i="4" s="1"/>
  <c r="Q17" i="4" s="1"/>
  <c r="Q16" i="4" s="1"/>
  <c r="I12" i="3" s="1"/>
  <c r="P34" i="4"/>
  <c r="P33" i="4" s="1"/>
  <c r="P32" i="4" s="1"/>
  <c r="P31" i="4" s="1"/>
  <c r="P30" i="4" s="1"/>
  <c r="H17" i="3" s="1"/>
  <c r="H16" i="3" s="1"/>
  <c r="Q34" i="4"/>
  <c r="Q33" i="4" s="1"/>
  <c r="Q32" i="4" s="1"/>
  <c r="Q31" i="4" s="1"/>
  <c r="Q30" i="4" s="1"/>
  <c r="I17" i="3" s="1"/>
  <c r="I16" i="3" s="1"/>
  <c r="C13" i="2"/>
  <c r="C12" i="2" s="1"/>
  <c r="C32" i="2"/>
  <c r="C28" i="2" s="1"/>
  <c r="Y20" i="5"/>
  <c r="E11" i="2"/>
  <c r="Q48" i="4"/>
  <c r="Q47" i="4" s="1"/>
  <c r="Q46" i="4" s="1"/>
  <c r="Q45" i="4" s="1"/>
  <c r="Q44" i="4" s="1"/>
  <c r="Q43" i="4" s="1"/>
  <c r="I21" i="3" s="1"/>
  <c r="I20" i="3" s="1"/>
  <c r="Z60" i="5"/>
  <c r="Z59" i="5" s="1"/>
  <c r="Z58" i="5" s="1"/>
  <c r="Z57" i="5" s="1"/>
  <c r="Z56" i="5" s="1"/>
  <c r="Y10" i="8"/>
  <c r="Y9" i="8" s="1"/>
  <c r="Y61" i="8" s="1"/>
  <c r="W10" i="8"/>
  <c r="W9" i="8" s="1"/>
  <c r="W61" i="8" s="1"/>
  <c r="X36" i="5"/>
  <c r="X35" i="5" s="1"/>
  <c r="X34" i="5" s="1"/>
  <c r="C44" i="2"/>
  <c r="C43" i="2" s="1"/>
  <c r="O60" i="4"/>
  <c r="O59" i="4" s="1"/>
  <c r="O58" i="4" s="1"/>
  <c r="O57" i="4" s="1"/>
  <c r="G25" i="3" s="1"/>
  <c r="G24" i="3" s="1"/>
  <c r="X87" i="5"/>
  <c r="X86" i="5" s="1"/>
  <c r="X53" i="5"/>
  <c r="X52" i="5" s="1"/>
  <c r="X51" i="5" s="1"/>
  <c r="X50" i="5" s="1"/>
  <c r="X49" i="5" s="1"/>
  <c r="Y43" i="5"/>
  <c r="Y42" i="5" s="1"/>
  <c r="Y41" i="5" s="1"/>
  <c r="Y40" i="5" s="1"/>
  <c r="Y39" i="5" s="1"/>
  <c r="Y10" i="5" l="1"/>
  <c r="Z10" i="5"/>
  <c r="X10" i="5"/>
  <c r="E10" i="2"/>
  <c r="Z11" i="5"/>
  <c r="O17" i="4"/>
  <c r="O16" i="4" s="1"/>
  <c r="G12" i="3" s="1"/>
  <c r="G10" i="3" s="1"/>
  <c r="O10" i="4"/>
  <c r="O73" i="4" s="1"/>
  <c r="X20" i="5"/>
  <c r="X11" i="5"/>
  <c r="P10" i="4"/>
  <c r="P73" i="4" s="1"/>
  <c r="I10" i="3"/>
  <c r="I28" i="3" s="1"/>
  <c r="G28" i="3"/>
  <c r="Q10" i="4"/>
  <c r="Q73" i="4" s="1"/>
  <c r="H28" i="3"/>
  <c r="C11" i="2"/>
  <c r="C10" i="2" s="1"/>
  <c r="E26" i="1"/>
  <c r="E25" i="1" s="1"/>
  <c r="E24" i="1" s="1"/>
  <c r="E23" i="1" s="1"/>
  <c r="Z93" i="5"/>
  <c r="Y93" i="5"/>
  <c r="D26" i="1"/>
  <c r="D25" i="1" s="1"/>
  <c r="D24" i="1" s="1"/>
  <c r="D23" i="1" s="1"/>
  <c r="D22" i="1"/>
  <c r="D21" i="1" s="1"/>
  <c r="D20" i="1" s="1"/>
  <c r="D19" i="1" s="1"/>
  <c r="E22" i="1"/>
  <c r="E21" i="1" s="1"/>
  <c r="E20" i="1" s="1"/>
  <c r="E19" i="1" s="1"/>
  <c r="E18" i="1" l="1"/>
  <c r="E17" i="1" s="1"/>
  <c r="D18" i="1"/>
  <c r="D17" i="1" s="1"/>
  <c r="X93" i="5"/>
  <c r="C26" i="1"/>
  <c r="C25" i="1" s="1"/>
  <c r="C24" i="1" s="1"/>
  <c r="C23" i="1" s="1"/>
  <c r="C22" i="1"/>
  <c r="C21" i="1" s="1"/>
  <c r="C20" i="1" s="1"/>
  <c r="C19" i="1" s="1"/>
  <c r="C18" i="1" l="1"/>
  <c r="C17" i="1" s="1"/>
</calcChain>
</file>

<file path=xl/sharedStrings.xml><?xml version="1.0" encoding="utf-8"?>
<sst xmlns="http://schemas.openxmlformats.org/spreadsheetml/2006/main" count="499" uniqueCount="249">
  <si>
    <t>Наименование показателя</t>
  </si>
  <si>
    <t>Код источника финансирования по КИВФ,КИВнФ</t>
  </si>
  <si>
    <t>Источники финансирования дефицита бюджета - всего</t>
  </si>
  <si>
    <t>ИСТОЧНИКИ ВНУТРЕННЕГО ФИНАНСИРОВАНИЯ ДЕФИЦИТОВ  БЮДЖЕТОВ</t>
  </si>
  <si>
    <t>000 01  00  00  00  00  0000  000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</si>
  <si>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</si>
  <si>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</si>
  <si>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</si>
  <si>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</si>
  <si>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</si>
  <si>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</si>
  <si>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</si>
  <si>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</si>
  <si>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</si>
  <si>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</si>
  <si>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</si>
  <si>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</si>
  <si>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</si>
  <si>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</si>
  <si>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(руб.)</t>
  </si>
  <si>
    <t>000 00  00  00  00  00  0000  000</t>
  </si>
  <si>
    <t>Всего источников финансирования дефицитов бюджетов</t>
  </si>
  <si>
    <t>Приложение № 1</t>
  </si>
  <si>
    <t>2021 год</t>
  </si>
  <si>
    <t>2022 год</t>
  </si>
  <si>
    <t>к решению Совета депутатов</t>
  </si>
  <si>
    <t xml:space="preserve">Источники внутреннего финансирования дефицита местного бюджета на 2021 год </t>
  </si>
  <si>
    <t>и на плановый период 2022 и 2023 годов</t>
  </si>
  <si>
    <t>000 01  05  02  01  10  0000  510</t>
  </si>
  <si>
    <t>000 01  05  02  01  10  0000  610</t>
  </si>
  <si>
    <t>2023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</si>
  <si>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</si>
  <si>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</si>
  <si>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№ 5</t>
  </si>
  <si>
    <t>Поступление доходов в местный бюджет по кодам видов доходов, подвидов доходов на 2021 год и на плановый период 2022, 2023 годов</t>
  </si>
  <si>
    <t>Код бюджетной классификации Российской Федерации</t>
  </si>
  <si>
    <t>Наименование кода дохода бюджета</t>
  </si>
  <si>
    <t>С учетом изменений</t>
  </si>
  <si>
    <t>X</t>
  </si>
  <si>
    <t>Доходы бюджета - ВСЕГО: 
В том числе:</t>
  </si>
  <si>
    <t>000 10000000000000000</t>
  </si>
  <si>
    <t>НАЛОГОВЫЕ И НЕНАЛОГОВЫЕ ДОХОДЫ</t>
  </si>
  <si>
    <t>000 10100000000000000</t>
  </si>
  <si>
    <t>НАЛОГИ НА ПРИБЫЛЬ, ДОХОДЫ</t>
  </si>
  <si>
    <t>000 10102000010000110</t>
  </si>
  <si>
    <t>Налог на доходы физических лиц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</si>
  <si>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</si>
  <si>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</si>
  <si>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182 10102010011000110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</si>
  <si>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</si>
  <si>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</si>
  <si>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182 10102030011000110</t>
  </si>
  <si>
    <t>000 10300000000000000</t>
  </si>
  <si>
    <t>НАЛОГИ НА ТОВАРЫ (РАБОТЫ, УСЛУГИ), РЕАЛИЗУЕМЫЕ НА ТЕРРИТОРИИ РОССИЙСКОЙ ФЕДЕРАЦИИ</t>
  </si>
  <si>
    <t>000 10302000010000110</t>
  </si>
  <si>
    <t>Акцизы по подакцизным товарам (продукции), производимым на территории Российской Федерации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</si>
  <si>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</si>
  <si>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</si>
  <si>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</si>
  <si>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</si>
  <si>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</si>
  <si>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</si>
  <si>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</si>
  <si>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</si>
  <si>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</si>
  <si>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</si>
  <si>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</si>
  <si>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</si>
  <si>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</si>
  <si>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</si>
  <si>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</si>
  <si>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</si>
  <si>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000 10600000000000000</t>
  </si>
  <si>
    <t>НАЛОГИ НА ИМУЩЕСТВО</t>
  </si>
  <si>
    <t>000 10601000000000110</t>
  </si>
  <si>
    <t>Налог на имущество физических лиц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</si>
  <si>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</si>
  <si>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</si>
  <si>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</si>
  <si>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</si>
  <si>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000 10606000000000110</t>
  </si>
  <si>
    <t>Земельный налог</t>
  </si>
  <si>
    <t>000 10606030000000110</t>
  </si>
  <si>
    <t>Земельный налог с организаций</t>
  </si>
  <si>
    <t>000 10606033100000110</t>
  </si>
  <si>
    <t>Земельный налог с организаций, обладающих земельным участком, расположенным в границах сельских поселений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</si>
  <si>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</si>
  <si>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</si>
  <si>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000 10606040000000110</t>
  </si>
  <si>
    <t>Земельный налог с физических лиц</t>
  </si>
  <si>
    <t>000 10606043100000110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</si>
  <si>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</si>
  <si>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</si>
  <si>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</si>
  <si>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000 20000000000000000</t>
  </si>
  <si>
    <t>БЕЗВОЗМЕЗДНЫЕ ПОСТУПЛЕНИЯ</t>
  </si>
  <si>
    <t>000 20200000000000000</t>
  </si>
  <si>
    <t>БЕЗВОЗМЕЗДНЫЕ ПОСТУПЛЕНИЯ ОТ ДРУГИХ БЮДЖЕТОВ БЮДЖЕТНОЙ СИСТЕМЫ РОССИЙСКОЙ ФЕДЕРАЦИИ</t>
  </si>
  <si>
    <t>000 20210000000000150</t>
  </si>
  <si>
    <t>Дотации бюджетам бюджетной системы Российской Федерации</t>
  </si>
  <si>
    <t>000 20216001000000150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</si>
  <si>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</si>
  <si>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</si>
  <si>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000 20230000000000150</t>
  </si>
  <si>
    <t>Субвенции бюджетам бюджетной системы Российской Федерации</t>
  </si>
  <si>
    <t>000 20235118000000150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</si>
  <si>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</si>
  <si>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</si>
  <si>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Приложение № 6</t>
  </si>
  <si>
    <t>Распределение бюджетных ассигнований местного бюджета на 2021 год  и на плановый период 2022 и 2023 года по разделам, подразделам расходов классификации расходов бюджета</t>
  </si>
  <si>
    <t>Наименование расходов</t>
  </si>
  <si>
    <t>Раздел, подраздел</t>
  </si>
  <si>
    <t>РЗ</t>
  </si>
  <si>
    <t>ПР</t>
  </si>
  <si>
    <t>ЭКР</t>
  </si>
  <si>
    <t>принадлеж</t>
  </si>
  <si>
    <t>ИТОГО РАСХОДОВ:</t>
  </si>
  <si>
    <t/>
  </si>
  <si>
    <t>Наименование</t>
  </si>
  <si>
    <t>КЦСР</t>
  </si>
  <si>
    <t>КВР</t>
  </si>
  <si>
    <t>Квартал I</t>
  </si>
  <si>
    <t>Квартал II</t>
  </si>
  <si>
    <t>Квартал III</t>
  </si>
  <si>
    <t>Квартал IV</t>
  </si>
  <si>
    <t>Сумма</t>
  </si>
  <si>
    <t>ВЕДОМСТВЕННАЯ СТРУКТУРА РАСХОДОВ МЕСТНОГО БЮДЖЕТА НА 2021 ГОД И ПЛАНОВЫЙ ПЕРИОД 2022, 2023 ГОДОВ</t>
  </si>
  <si>
    <t>ВЕД</t>
  </si>
  <si>
    <t>КФСР</t>
  </si>
  <si>
    <t>ЦСР</t>
  </si>
  <si>
    <t>ВР</t>
  </si>
  <si>
    <t>КЭСР</t>
  </si>
  <si>
    <t>Тип ср-в</t>
  </si>
  <si>
    <t>0000000000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</si>
  <si>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</si>
  <si>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</si>
  <si>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</si>
  <si>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</si>
  <si>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</si>
  <si>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</si>
  <si>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</si>
  <si>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муниципального образования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</si>
  <si>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</si>
  <si>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</si>
  <si>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</si>
  <si>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</si>
  <si>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</si>
  <si>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на осуществление части переданных в район полномочий по внешнему муниципальному контролю</t>
  </si>
  <si>
    <t>НАЦИОНАЛЬНАЯ ОБОРОНА</t>
  </si>
  <si>
    <t>Мобилизационная и вневойсковая подготовка</t>
  </si>
  <si>
    <t>Подпрограмма "Обеспечение осуществления части, переданных органами власти другого уровня, полномочий"</t>
  </si>
  <si>
    <t>Осуществление первичного воинского учета на территориях, где отсутствуют военные комиссариаты</t>
  </si>
  <si>
    <t xml:space="preserve"> Расходы на выплаты персоналу государственных (муниципальных) органов</t>
  </si>
  <si>
    <t>НАЦИОНАЛЬНАЯ БЕЗОПАСНОСТЬ И ПРАВООХРАНИТЕЛЬНАЯ ДЕЯТЕЛЬНОСТЬ</t>
  </si>
  <si>
    <t>Обеспечение пожарной безопасности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</si>
  <si>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</si>
  <si>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НАЦИОНАЛЬНАЯ ЭКОНОМИКА</t>
  </si>
  <si>
    <t>Дорожное хозяйство(дорожные фонды)</t>
  </si>
  <si>
    <t xml:space="preserve">Содержание и ремонт, капитальный ремонт автомобильных дорог общего пользования и искусственных сооружений на них </t>
  </si>
  <si>
    <t>Закупка энергетических ресурсов</t>
  </si>
  <si>
    <t>ЖИЛИЩНО-КОММУНАЛЬНОЕ ХОЗЯЙСТВО</t>
  </si>
  <si>
    <t>Благоустройство</t>
  </si>
  <si>
    <t>Подпрограмма "Благоустройство на территории муниципального образования Каировский сельсовет"</t>
  </si>
  <si>
    <t>Финансовое обеспечение мероприятий по благоустройству территорий муниципального образования поселения</t>
  </si>
  <si>
    <t>КУЛЬТУРА, КИНЕМАТОГРАФИЯ</t>
  </si>
  <si>
    <t>Культура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</si>
  <si>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</si>
  <si>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 xml:space="preserve"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 </t>
  </si>
  <si>
    <t>ИТОГО РАСХОДОВ</t>
  </si>
  <si>
    <t>Приложение 8</t>
  </si>
  <si>
    <t>Дорожное хозяйство (дорожные фонды)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</si>
  <si>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</si>
  <si>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 xml:space="preserve"> </t>
  </si>
  <si>
    <t>Приложение 7</t>
  </si>
  <si>
    <t>ИТОГО ПО РАЗДЕЛАМ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</si>
  <si>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</si>
  <si>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</si>
  <si>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</si>
  <si>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</si>
  <si>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</si>
  <si>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Культура, кинематография </t>
  </si>
  <si>
    <t>Х</t>
  </si>
  <si>
    <t>Приложение 9</t>
  </si>
  <si>
    <t>Условно утвержденные расходы</t>
  </si>
  <si>
    <t>Прочие межбюджетные трансферты, передаваемые бюджетам сельских поселений</t>
  </si>
  <si>
    <t xml:space="preserve">Бурунчинского сельсовета </t>
  </si>
  <si>
    <t>Подпрограмма "Осуществление деятельности аппарата управления администрации муниципального образования Бурунчинский сельсовет"</t>
  </si>
  <si>
    <t>Подпрограмма "Обеспечение пожарной безопасности на территории муниципального образования Бурунчинский сельсовет"</t>
  </si>
  <si>
    <t>Подпрограмма "Развитие дорожного хозяйства на территории муниципального образования Бурунчинский сельсовет"</t>
  </si>
  <si>
    <t>Подпрограмма "Благоустройство на территории муниципального образования Бурунчинский сельсовет"</t>
  </si>
  <si>
    <t>Подпрограмма "Развитие культуры на территории муниципального образования Бурунчинский сельсовет"</t>
  </si>
  <si>
    <t>5200000000</t>
  </si>
  <si>
    <t>5210010000</t>
  </si>
  <si>
    <t>5210010010</t>
  </si>
  <si>
    <t>5210010020</t>
  </si>
  <si>
    <t>5220000000</t>
  </si>
  <si>
    <t>5230000000</t>
  </si>
  <si>
    <t>5240000000</t>
  </si>
  <si>
    <t>5250000000</t>
  </si>
  <si>
    <t>5260000000</t>
  </si>
  <si>
    <t>Публичные нормативные социальные выплаты гражданам</t>
  </si>
  <si>
    <t>Социальное обеспечение и иные выплаты населению</t>
  </si>
  <si>
    <t>Предоставление пенсии за выслугу лет муниципальным служащим</t>
  </si>
  <si>
    <t>Подрограмма "Осуществление деятельности аппарата управления"</t>
  </si>
  <si>
    <t>Социальная политика</t>
  </si>
  <si>
    <t>5210000000</t>
  </si>
  <si>
    <t>Администрация Бурунчинского сельсовета</t>
  </si>
  <si>
    <t>Иные пенсии , социальные доплаты к пенсиям</t>
  </si>
  <si>
    <t>Пенсионное обеспечение</t>
  </si>
  <si>
    <t>Распределение бюджетных ассигнований местного бюджета по разделам, подразделам, целевым статьям (муниципальным программам Бурунчинского сельсовета и неропграммным направлениям деятельности), группам и подгруппам видов расходов классификации расходов бюджета на 2021 год и на плановый период 2022 и 2023 годов</t>
  </si>
  <si>
    <t>Бурунчинского сельсовета</t>
  </si>
  <si>
    <t>МО Бурунчинский сельсовет</t>
  </si>
  <si>
    <t xml:space="preserve"> МО Бурунчинский сельсовет</t>
  </si>
  <si>
    <t>121 20235118100000150</t>
  </si>
  <si>
    <t>121 20216001100000150</t>
  </si>
  <si>
    <t>Субсидии бюджетам бюджетной системы Российской Федерации (межбюджетные субсидии)</t>
  </si>
  <si>
    <t>000 20220000000000150</t>
  </si>
  <si>
    <t>000 11700000000000000</t>
  </si>
  <si>
    <t>000 11715000000000150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</si>
  <si>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</si>
  <si>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</si>
  <si>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</si>
  <si>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>Инициативные платежи, зачисляемые в бюджеты сельских поселений (средства, поступающие на приобретение оборудования для спортивной (игровой, спортивно-игровой) площадки)</t>
  </si>
  <si>
    <t>000 20229999000000150</t>
  </si>
  <si>
    <t>Прочие субсидии</t>
  </si>
  <si>
    <t>Прочие субсидии бюджетам сельских поселений</t>
  </si>
  <si>
    <t>Приоритетный проект "Приобретение детской игровой площадки" (Реализация инициативных проектов)</t>
  </si>
  <si>
    <t>525П5S1401</t>
  </si>
  <si>
    <t>000 20215001000000150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</si>
  <si>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</si>
  <si>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</si>
  <si>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121 20215001100000150</t>
  </si>
  <si>
    <t>121 20229999100000150</t>
  </si>
  <si>
    <t>121 111715030100000000</t>
  </si>
  <si>
    <t>РАСПРЕДЕЛЕНИЕ БЮДЖЕТНЫХ АССИГНОВАНИЙ МЕСТНОГО БЮДЖЕТА ПО ЦЕЛЕВЫМ СТАТЬЯМ, МУНИЦИПАЛЬНЫМ ПРОГРАММАМ МО БУРУНЧИНСКИЙ СЕЛЬСОВЕТ И НЕПРОГРАММНЫМ  НАПРАВЛЕНИЯМ ДЕЯТЕЛЬНОСТИ), РАЗДЕЛАМ, ПОДРАЗДЕЛАМ, ГРУППАМ И  ПОДГРУППАМ ВИДОВ РАСХОДОВ КЛАССИФИКАЦИИ РАСХОДОВ НА 2021 ГОД И НА ПЛАНОВЫЙ ПЕРИОД 2022 И 2023 ГОДА</t>
  </si>
  <si>
    <t>000 20240000000000150</t>
  </si>
  <si>
    <t>000 20249999000000150</t>
  </si>
  <si>
    <t>121 20249999100000150</t>
  </si>
  <si>
    <t>Прочие межбюджетные трансферты, передаваемые бюджетам</t>
  </si>
  <si>
    <t>Повышение заработной платы работников муниципальных учреждений культуры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</si>
  <si>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</si>
  <si>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</si>
  <si>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целях капитального ремонта государственного (муниципального) имущества</t>
  </si>
  <si>
    <t>от 25.12.2021 года  № 59</t>
  </si>
  <si>
    <t>от  25.12. 2021 года № 59</t>
  </si>
  <si>
    <t>Членские взносы в Совет (ассоциацию) муниципальных образований</t>
  </si>
  <si>
    <t>от  25.12.2021 года № 59</t>
  </si>
  <si>
    <t>от 25.12.2021 года № 59</t>
  </si>
  <si>
    <t>Муниципальная программа "Реализация муниципальной политики на территории муниципального образования Бурунчинский сельсовет Саракташского района Оренбургской области на 2018-2024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</si>
</sst>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;[Red]\-#,##0.00;0.00"/>
    <numFmt numFmtId="165" formatCode="&quot;&quot;###,##0.00"/>
    <numFmt numFmtId="166" formatCode="0000"/>
    <numFmt numFmtId="167" formatCode="000"/>
    <numFmt numFmtId="168" formatCode="00"/>
    <numFmt numFmtId="169" formatCode="0000000000"/>
    <numFmt numFmtId="170" formatCode="00\.00\.00"/>
    <numFmt numFmtId="171" formatCode="\1"/>
    <numFmt numFmtId="172" formatCode="0000000"/>
  </numFmts>
  <fonts count="24" x14ac:knownFonts="1">
    <font>
      <sz val="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</cellStyleXfs>
  <cellXfs count="401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0" fontId="0" fillId="0" borderId="0" xfId="0" applyAlignment="1">
      <alignment wrapText="1"/>
    </xf>
    <xf numFmtId="49" fontId="1" fillId="0" borderId="1" xfId="0" applyNumberFormat="1" applyFont="1" applyBorder="1" applyAlignment="1"/>
    <xf numFmtId="4" fontId="1" fillId="0" borderId="1" xfId="0" applyNumberFormat="1" applyFont="1" applyBorder="1" applyAlignment="1"/>
    <xf numFmtId="0" fontId="1" fillId="0" borderId="0" xfId="0" applyFont="1" applyAlignment="1">
      <alignment horizontal="left"/>
    </xf>
    <xf numFmtId="49" fontId="2" fillId="0" borderId="0" xfId="0" applyNumberFormat="1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justify" vertical="distributed" wrapText="1"/>
    </xf>
    <xf numFmtId="0" fontId="0" fillId="0" borderId="0" xfId="0" applyAlignment="1">
      <alignment horizontal="justify" vertical="distributed" wrapText="1"/>
    </xf>
    <xf numFmtId="4" fontId="0" fillId="0" borderId="0" xfId="0" applyNumberFormat="1" applyAlignment="1"/>
    <xf numFmtId="4" fontId="0" fillId="0" borderId="0" xfId="0" applyNumberFormat="1"/>
    <xf numFmtId="164" fontId="1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top" wrapText="1"/>
    </xf>
    <xf numFmtId="165" fontId="8" fillId="2" borderId="1" xfId="0" applyNumberFormat="1" applyFont="1" applyFill="1" applyBorder="1" applyAlignment="1">
      <alignment horizontal="right" wrapText="1"/>
    </xf>
    <xf numFmtId="0" fontId="9" fillId="0" borderId="0" xfId="0" applyFont="1"/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left" vertical="top" wrapText="1"/>
    </xf>
    <xf numFmtId="165" fontId="8" fillId="3" borderId="1" xfId="0" applyNumberFormat="1" applyFont="1" applyFill="1" applyBorder="1" applyAlignment="1">
      <alignment horizontal="right" wrapText="1"/>
    </xf>
    <xf numFmtId="0" fontId="8" fillId="4" borderId="1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left" vertical="top" wrapText="1"/>
    </xf>
    <xf numFmtId="165" fontId="8" fillId="4" borderId="1" xfId="0" applyNumberFormat="1" applyFont="1" applyFill="1" applyBorder="1" applyAlignment="1">
      <alignment horizontal="right" wrapText="1"/>
    </xf>
    <xf numFmtId="0" fontId="8" fillId="5" borderId="1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left" vertical="top" wrapText="1"/>
    </xf>
    <xf numFmtId="165" fontId="8" fillId="5" borderId="1" xfId="0" applyNumberFormat="1" applyFont="1" applyFill="1" applyBorder="1" applyAlignment="1">
      <alignment horizontal="right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right" wrapText="1"/>
    </xf>
    <xf numFmtId="0" fontId="8" fillId="0" borderId="2" xfId="0" applyFont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right" wrapText="1"/>
    </xf>
    <xf numFmtId="0" fontId="8" fillId="6" borderId="1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left" vertical="top" wrapText="1"/>
    </xf>
    <xf numFmtId="165" fontId="8" fillId="6" borderId="1" xfId="0" applyNumberFormat="1" applyFont="1" applyFill="1" applyBorder="1" applyAlignment="1">
      <alignment horizontal="right" wrapText="1"/>
    </xf>
    <xf numFmtId="0" fontId="10" fillId="0" borderId="0" xfId="1" applyNumberFormat="1" applyFont="1" applyFill="1" applyAlignment="1" applyProtection="1">
      <protection hidden="1"/>
    </xf>
    <xf numFmtId="0" fontId="11" fillId="0" borderId="0" xfId="1" applyFont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/>
    <xf numFmtId="0" fontId="11" fillId="0" borderId="0" xfId="4" applyNumberFormat="1" applyFont="1" applyFill="1" applyAlignment="1" applyProtection="1">
      <protection hidden="1"/>
    </xf>
    <xf numFmtId="166" fontId="10" fillId="0" borderId="0" xfId="1" applyNumberFormat="1" applyFont="1" applyFill="1" applyAlignment="1" applyProtection="1">
      <protection hidden="1"/>
    </xf>
    <xf numFmtId="167" fontId="10" fillId="0" borderId="0" xfId="1" applyNumberFormat="1" applyFont="1" applyFill="1" applyAlignment="1" applyProtection="1">
      <protection hidden="1"/>
    </xf>
    <xf numFmtId="164" fontId="11" fillId="0" borderId="0" xfId="4" applyNumberFormat="1" applyFont="1" applyFill="1" applyAlignment="1" applyProtection="1">
      <protection hidden="1"/>
    </xf>
    <xf numFmtId="0" fontId="10" fillId="0" borderId="0" xfId="1" applyNumberFormat="1" applyFont="1" applyFill="1" applyAlignment="1" applyProtection="1">
      <alignment horizontal="centerContinuous" vertic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center" vertical="center" wrapText="1"/>
      <protection hidden="1"/>
    </xf>
    <xf numFmtId="0" fontId="13" fillId="0" borderId="3" xfId="1" applyNumberFormat="1" applyFont="1" applyFill="1" applyBorder="1" applyAlignment="1" applyProtection="1">
      <alignment horizontal="center" vertical="center"/>
      <protection hidden="1"/>
    </xf>
    <xf numFmtId="0" fontId="13" fillId="0" borderId="4" xfId="1" applyNumberFormat="1" applyFont="1" applyFill="1" applyBorder="1" applyAlignment="1" applyProtection="1">
      <alignment horizontal="center" vertical="center"/>
      <protection hidden="1"/>
    </xf>
    <xf numFmtId="0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5" xfId="1" applyNumberFormat="1" applyFont="1" applyFill="1" applyBorder="1" applyAlignment="1" applyProtection="1">
      <alignment horizontal="center" vertical="center"/>
      <protection hidden="1"/>
    </xf>
    <xf numFmtId="0" fontId="13" fillId="0" borderId="6" xfId="1" applyNumberFormat="1" applyFont="1" applyFill="1" applyBorder="1" applyAlignment="1" applyProtection="1">
      <alignment horizontal="center" vertical="center"/>
      <protection hidden="1"/>
    </xf>
    <xf numFmtId="164" fontId="11" fillId="0" borderId="7" xfId="1" applyNumberFormat="1" applyFont="1" applyFill="1" applyBorder="1" applyAlignment="1" applyProtection="1">
      <protection hidden="1"/>
    </xf>
    <xf numFmtId="0" fontId="1" fillId="0" borderId="0" xfId="1" applyFont="1" applyProtection="1">
      <protection hidden="1"/>
    </xf>
    <xf numFmtId="0" fontId="11" fillId="0" borderId="0" xfId="1" applyFont="1"/>
    <xf numFmtId="0" fontId="13" fillId="0" borderId="8" xfId="1" applyNumberFormat="1" applyFont="1" applyFill="1" applyBorder="1" applyAlignment="1" applyProtection="1">
      <alignment horizontal="centerContinuous"/>
      <protection hidden="1"/>
    </xf>
    <xf numFmtId="0" fontId="13" fillId="0" borderId="8" xfId="1" applyNumberFormat="1" applyFont="1" applyFill="1" applyBorder="1" applyAlignment="1" applyProtection="1">
      <alignment horizontal="centerContinuous" vertical="top" wrapText="1"/>
      <protection hidden="1"/>
    </xf>
    <xf numFmtId="0" fontId="13" fillId="0" borderId="9" xfId="1" applyNumberFormat="1" applyFont="1" applyFill="1" applyBorder="1" applyAlignment="1" applyProtection="1">
      <alignment horizontal="centerContinuous"/>
      <protection hidden="1"/>
    </xf>
    <xf numFmtId="3" fontId="13" fillId="0" borderId="1" xfId="1" applyNumberFormat="1" applyFont="1" applyFill="1" applyBorder="1" applyAlignment="1" applyProtection="1">
      <protection hidden="1"/>
    </xf>
    <xf numFmtId="164" fontId="13" fillId="0" borderId="7" xfId="1" applyNumberFormat="1" applyFont="1" applyFill="1" applyBorder="1" applyAlignment="1" applyProtection="1">
      <protection hidden="1"/>
    </xf>
    <xf numFmtId="166" fontId="13" fillId="0" borderId="7" xfId="1" applyNumberFormat="1" applyFont="1" applyFill="1" applyBorder="1" applyAlignment="1" applyProtection="1">
      <alignment wrapText="1"/>
      <protection hidden="1"/>
    </xf>
    <xf numFmtId="166" fontId="13" fillId="0" borderId="1" xfId="1" applyNumberFormat="1" applyFont="1" applyFill="1" applyBorder="1" applyAlignment="1" applyProtection="1">
      <alignment wrapText="1"/>
      <protection hidden="1"/>
    </xf>
    <xf numFmtId="167" fontId="11" fillId="0" borderId="1" xfId="1" applyNumberFormat="1" applyFont="1" applyFill="1" applyBorder="1" applyAlignment="1" applyProtection="1">
      <alignment wrapText="1"/>
      <protection hidden="1"/>
    </xf>
    <xf numFmtId="167" fontId="15" fillId="0" borderId="1" xfId="1" applyNumberFormat="1" applyFont="1" applyFill="1" applyBorder="1" applyAlignment="1" applyProtection="1">
      <alignment wrapText="1"/>
      <protection hidden="1"/>
    </xf>
    <xf numFmtId="171" fontId="16" fillId="0" borderId="1" xfId="1" applyNumberFormat="1" applyFont="1" applyFill="1" applyBorder="1" applyAlignment="1" applyProtection="1">
      <alignment wrapText="1"/>
      <protection hidden="1"/>
    </xf>
    <xf numFmtId="168" fontId="15" fillId="0" borderId="1" xfId="1" applyNumberFormat="1" applyFont="1" applyFill="1" applyBorder="1" applyAlignment="1" applyProtection="1">
      <alignment wrapText="1"/>
      <protection hidden="1"/>
    </xf>
    <xf numFmtId="49" fontId="15" fillId="0" borderId="1" xfId="1" applyNumberFormat="1" applyFont="1" applyFill="1" applyBorder="1" applyAlignment="1" applyProtection="1">
      <alignment horizontal="right" wrapText="1"/>
      <protection hidden="1"/>
    </xf>
    <xf numFmtId="167" fontId="15" fillId="0" borderId="1" xfId="1" applyNumberFormat="1" applyFont="1" applyFill="1" applyBorder="1" applyAlignment="1" applyProtection="1">
      <alignment horizontal="right" wrapText="1"/>
      <protection hidden="1"/>
    </xf>
    <xf numFmtId="167" fontId="16" fillId="0" borderId="1" xfId="1" applyNumberFormat="1" applyFont="1" applyFill="1" applyBorder="1" applyAlignment="1" applyProtection="1">
      <alignment wrapText="1"/>
      <protection hidden="1"/>
    </xf>
    <xf numFmtId="170" fontId="16" fillId="0" borderId="1" xfId="1" applyNumberFormat="1" applyFont="1" applyFill="1" applyBorder="1" applyAlignment="1" applyProtection="1">
      <alignment wrapText="1"/>
      <protection hidden="1"/>
    </xf>
    <xf numFmtId="3" fontId="15" fillId="0" borderId="1" xfId="1" applyNumberFormat="1" applyFont="1" applyFill="1" applyBorder="1" applyAlignment="1" applyProtection="1">
      <protection hidden="1"/>
    </xf>
    <xf numFmtId="3" fontId="16" fillId="0" borderId="1" xfId="1" applyNumberFormat="1" applyFont="1" applyFill="1" applyBorder="1" applyAlignment="1" applyProtection="1">
      <protection hidden="1"/>
    </xf>
    <xf numFmtId="164" fontId="15" fillId="0" borderId="1" xfId="1" applyNumberFormat="1" applyFont="1" applyFill="1" applyBorder="1" applyAlignment="1" applyProtection="1">
      <protection hidden="1"/>
    </xf>
    <xf numFmtId="0" fontId="15" fillId="0" borderId="1" xfId="1" applyNumberFormat="1" applyFont="1" applyFill="1" applyBorder="1" applyAlignment="1" applyProtection="1">
      <alignment vertical="center" wrapText="1"/>
      <protection hidden="1"/>
    </xf>
    <xf numFmtId="168" fontId="16" fillId="0" borderId="1" xfId="1" applyNumberFormat="1" applyFont="1" applyFill="1" applyBorder="1" applyAlignment="1" applyProtection="1">
      <alignment wrapText="1"/>
      <protection hidden="1"/>
    </xf>
    <xf numFmtId="49" fontId="16" fillId="0" borderId="1" xfId="1" applyNumberFormat="1" applyFont="1" applyFill="1" applyBorder="1" applyAlignment="1" applyProtection="1">
      <alignment horizontal="right" wrapText="1"/>
      <protection hidden="1"/>
    </xf>
    <xf numFmtId="167" fontId="16" fillId="0" borderId="1" xfId="1" applyNumberFormat="1" applyFont="1" applyFill="1" applyBorder="1" applyAlignment="1" applyProtection="1">
      <alignment horizontal="right" wrapText="1"/>
      <protection hidden="1"/>
    </xf>
    <xf numFmtId="164" fontId="16" fillId="0" borderId="1" xfId="1" applyNumberFormat="1" applyFont="1" applyFill="1" applyBorder="1" applyAlignment="1" applyProtection="1">
      <protection hidden="1"/>
    </xf>
    <xf numFmtId="0" fontId="16" fillId="0" borderId="1" xfId="1" applyNumberFormat="1" applyFont="1" applyFill="1" applyBorder="1" applyAlignment="1" applyProtection="1">
      <alignment vertical="center" wrapText="1"/>
      <protection hidden="1"/>
    </xf>
    <xf numFmtId="166" fontId="15" fillId="0" borderId="1" xfId="1" applyNumberFormat="1" applyFont="1" applyFill="1" applyBorder="1" applyAlignment="1" applyProtection="1">
      <alignment vertical="center" wrapText="1"/>
      <protection hidden="1"/>
    </xf>
    <xf numFmtId="172" fontId="16" fillId="0" borderId="1" xfId="1" applyNumberFormat="1" applyFont="1" applyFill="1" applyBorder="1" applyAlignment="1" applyProtection="1">
      <alignment horizontal="right" wrapText="1"/>
      <protection hidden="1"/>
    </xf>
    <xf numFmtId="166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1" xfId="1" applyNumberFormat="1" applyFont="1" applyFill="1" applyBorder="1" applyAlignment="1" applyProtection="1">
      <alignment horizontal="left" vertical="center" wrapText="1"/>
      <protection hidden="1"/>
    </xf>
    <xf numFmtId="167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" xfId="1" applyNumberFormat="1" applyFont="1" applyFill="1" applyBorder="1" applyAlignment="1" applyProtection="1">
      <alignment horizontal="justify" vertical="justify"/>
      <protection hidden="1"/>
    </xf>
    <xf numFmtId="0" fontId="16" fillId="0" borderId="1" xfId="1" applyNumberFormat="1" applyFont="1" applyFill="1" applyBorder="1" applyAlignment="1" applyProtection="1">
      <alignment wrapText="1"/>
      <protection hidden="1"/>
    </xf>
    <xf numFmtId="0" fontId="16" fillId="0" borderId="1" xfId="1" applyNumberFormat="1" applyFont="1" applyFill="1" applyBorder="1" applyAlignment="1" applyProtection="1">
      <protection hidden="1"/>
    </xf>
    <xf numFmtId="0" fontId="16" fillId="0" borderId="1" xfId="1" applyNumberFormat="1" applyFont="1" applyFill="1" applyBorder="1" applyAlignment="1" applyProtection="1">
      <alignment horizontal="right" wrapText="1"/>
      <protection hidden="1"/>
    </xf>
    <xf numFmtId="3" fontId="16" fillId="0" borderId="1" xfId="1" applyNumberFormat="1" applyFont="1" applyFill="1" applyBorder="1" applyAlignment="1" applyProtection="1">
      <alignment wrapText="1"/>
      <protection hidden="1"/>
    </xf>
    <xf numFmtId="4" fontId="15" fillId="0" borderId="1" xfId="1" applyNumberFormat="1" applyFont="1" applyFill="1" applyBorder="1" applyAlignment="1" applyProtection="1">
      <protection hidden="1"/>
    </xf>
    <xf numFmtId="0" fontId="16" fillId="0" borderId="0" xfId="1" applyFont="1" applyBorder="1"/>
    <xf numFmtId="0" fontId="16" fillId="0" borderId="0" xfId="0" applyFont="1" applyBorder="1" applyAlignment="1"/>
    <xf numFmtId="0" fontId="16" fillId="0" borderId="0" xfId="0" applyFont="1" applyFill="1" applyBorder="1" applyAlignment="1">
      <alignment horizontal="left"/>
    </xf>
    <xf numFmtId="0" fontId="16" fillId="0" borderId="0" xfId="1" applyFont="1" applyBorder="1" applyProtection="1">
      <protection hidden="1"/>
    </xf>
    <xf numFmtId="0" fontId="15" fillId="0" borderId="0" xfId="1" applyNumberFormat="1" applyFont="1" applyFill="1" applyBorder="1" applyAlignment="1" applyProtection="1">
      <alignment horizontal="centerContinuous"/>
      <protection hidden="1"/>
    </xf>
    <xf numFmtId="0" fontId="16" fillId="0" borderId="0" xfId="1" applyNumberFormat="1" applyFont="1" applyFill="1" applyBorder="1" applyAlignment="1" applyProtection="1">
      <alignment horizontal="centerContinuous"/>
      <protection hidden="1"/>
    </xf>
    <xf numFmtId="0" fontId="16" fillId="0" borderId="0" xfId="1" applyNumberFormat="1" applyFont="1" applyFill="1" applyBorder="1" applyAlignment="1" applyProtection="1">
      <alignment horizontal="right"/>
      <protection hidden="1"/>
    </xf>
    <xf numFmtId="0" fontId="1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1" applyNumberFormat="1" applyFont="1" applyFill="1" applyBorder="1" applyAlignment="1" applyProtection="1">
      <alignment horizontal="center" vertical="center"/>
      <protection hidden="1"/>
    </xf>
    <xf numFmtId="0" fontId="15" fillId="0" borderId="1" xfId="1" applyFont="1" applyBorder="1" applyAlignment="1">
      <alignment horizontal="center" vertical="center"/>
    </xf>
    <xf numFmtId="164" fontId="15" fillId="7" borderId="1" xfId="1" applyNumberFormat="1" applyFont="1" applyFill="1" applyBorder="1" applyAlignment="1" applyProtection="1">
      <protection hidden="1"/>
    </xf>
    <xf numFmtId="164" fontId="16" fillId="7" borderId="1" xfId="1" applyNumberFormat="1" applyFont="1" applyFill="1" applyBorder="1" applyAlignment="1" applyProtection="1">
      <protection hidden="1"/>
    </xf>
    <xf numFmtId="0" fontId="16" fillId="0" borderId="0" xfId="1" applyFont="1" applyBorder="1" applyAlignment="1">
      <alignment horizontal="right"/>
    </xf>
    <xf numFmtId="167" fontId="15" fillId="0" borderId="1" xfId="1" applyNumberFormat="1" applyFont="1" applyFill="1" applyBorder="1" applyAlignment="1" applyProtection="1">
      <alignment vertical="center" wrapText="1"/>
      <protection hidden="1"/>
    </xf>
    <xf numFmtId="167" fontId="16" fillId="0" borderId="1" xfId="1" applyNumberFormat="1" applyFont="1" applyFill="1" applyBorder="1" applyAlignment="1" applyProtection="1">
      <alignment vertical="center" wrapText="1"/>
      <protection hidden="1"/>
    </xf>
    <xf numFmtId="166" fontId="16" fillId="0" borderId="1" xfId="1" applyNumberFormat="1" applyFont="1" applyFill="1" applyBorder="1" applyAlignment="1" applyProtection="1">
      <alignment vertical="center" wrapText="1"/>
      <protection hidden="1"/>
    </xf>
    <xf numFmtId="4" fontId="15" fillId="7" borderId="1" xfId="1" applyNumberFormat="1" applyFont="1" applyFill="1" applyBorder="1" applyAlignment="1" applyProtection="1">
      <protection hidden="1"/>
    </xf>
    <xf numFmtId="0" fontId="5" fillId="0" borderId="0" xfId="1" applyAlignment="1">
      <alignment horizontal="right"/>
    </xf>
    <xf numFmtId="0" fontId="14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 vertical="top"/>
      <protection hidden="1"/>
    </xf>
    <xf numFmtId="0" fontId="12" fillId="0" borderId="0" xfId="1" applyNumberFormat="1" applyFont="1" applyFill="1" applyAlignment="1" applyProtection="1">
      <alignment horizontal="centerContinuous" vertical="top"/>
      <protection hidden="1"/>
    </xf>
    <xf numFmtId="0" fontId="14" fillId="0" borderId="0" xfId="1" applyNumberFormat="1" applyFont="1" applyFill="1" applyAlignment="1" applyProtection="1">
      <protection hidden="1"/>
    </xf>
    <xf numFmtId="0" fontId="5" fillId="0" borderId="0" xfId="1" applyFill="1"/>
    <xf numFmtId="0" fontId="17" fillId="0" borderId="0" xfId="1" applyFont="1" applyFill="1"/>
    <xf numFmtId="0" fontId="1" fillId="0" borderId="0" xfId="1" applyFont="1" applyFill="1"/>
    <xf numFmtId="0" fontId="11" fillId="0" borderId="0" xfId="1" applyFont="1" applyFill="1"/>
    <xf numFmtId="0" fontId="5" fillId="0" borderId="0" xfId="1" applyFont="1" applyFill="1"/>
    <xf numFmtId="0" fontId="1" fillId="8" borderId="0" xfId="1" applyFont="1" applyFill="1"/>
    <xf numFmtId="0" fontId="11" fillId="8" borderId="0" xfId="1" applyFont="1" applyFill="1"/>
    <xf numFmtId="0" fontId="5" fillId="8" borderId="0" xfId="1" applyFont="1" applyFill="1"/>
    <xf numFmtId="169" fontId="5" fillId="0" borderId="0" xfId="1" applyNumberFormat="1" applyFill="1" applyAlignment="1">
      <alignment horizontal="right"/>
    </xf>
    <xf numFmtId="0" fontId="5" fillId="0" borderId="0" xfId="1" applyFill="1" applyAlignment="1">
      <alignment horizontal="right"/>
    </xf>
    <xf numFmtId="0" fontId="5" fillId="0" borderId="0" xfId="1" applyFill="1" applyProtection="1">
      <protection hidden="1"/>
    </xf>
    <xf numFmtId="0" fontId="14" fillId="0" borderId="9" xfId="1" applyNumberFormat="1" applyFont="1" applyFill="1" applyBorder="1" applyAlignment="1" applyProtection="1">
      <alignment horizontal="centerContinuous"/>
      <protection hidden="1"/>
    </xf>
    <xf numFmtId="169" fontId="12" fillId="0" borderId="0" xfId="1" applyNumberFormat="1" applyFont="1" applyFill="1" applyAlignment="1" applyProtection="1">
      <alignment horizontal="right" vertical="top"/>
      <protection hidden="1"/>
    </xf>
    <xf numFmtId="0" fontId="13" fillId="0" borderId="10" xfId="1" applyNumberFormat="1" applyFont="1" applyFill="1" applyBorder="1" applyAlignment="1" applyProtection="1">
      <alignment horizontal="center" vertical="center"/>
      <protection hidden="1"/>
    </xf>
    <xf numFmtId="0" fontId="13" fillId="0" borderId="10" xfId="1" applyFont="1" applyFill="1" applyBorder="1" applyAlignment="1">
      <alignment horizontal="center" vertical="center"/>
    </xf>
    <xf numFmtId="169" fontId="5" fillId="0" borderId="0" xfId="1" applyNumberFormat="1" applyAlignment="1">
      <alignment horizontal="right"/>
    </xf>
    <xf numFmtId="4" fontId="5" fillId="0" borderId="0" xfId="1" applyNumberFormat="1"/>
    <xf numFmtId="0" fontId="13" fillId="0" borderId="11" xfId="0" applyFont="1" applyBorder="1" applyAlignment="1">
      <alignment horizontal="justify"/>
    </xf>
    <xf numFmtId="167" fontId="11" fillId="0" borderId="11" xfId="1" applyNumberFormat="1" applyFont="1" applyFill="1" applyBorder="1" applyAlignment="1" applyProtection="1">
      <alignment vertical="distributed" wrapText="1"/>
      <protection hidden="1"/>
    </xf>
    <xf numFmtId="2" fontId="13" fillId="0" borderId="11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0" fontId="18" fillId="0" borderId="1" xfId="0" applyFont="1" applyBorder="1" applyAlignment="1">
      <alignment horizontal="justify" wrapText="1"/>
    </xf>
    <xf numFmtId="167" fontId="11" fillId="0" borderId="1" xfId="1" applyNumberFormat="1" applyFont="1" applyFill="1" applyBorder="1" applyAlignment="1" applyProtection="1">
      <alignment vertical="distributed" wrapText="1"/>
      <protection hidden="1"/>
    </xf>
    <xf numFmtId="168" fontId="11" fillId="0" borderId="1" xfId="1" applyNumberFormat="1" applyFont="1" applyFill="1" applyBorder="1" applyAlignment="1" applyProtection="1">
      <alignment horizontal="center"/>
      <protection hidden="1"/>
    </xf>
    <xf numFmtId="2" fontId="11" fillId="0" borderId="1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13" fillId="0" borderId="1" xfId="0" applyFont="1" applyBorder="1" applyAlignment="1">
      <alignment horizontal="justify"/>
    </xf>
    <xf numFmtId="2" fontId="13" fillId="0" borderId="1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0" fontId="11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wrapText="1"/>
    </xf>
    <xf numFmtId="0" fontId="18" fillId="0" borderId="1" xfId="0" applyFont="1" applyBorder="1" applyAlignment="1">
      <alignment horizontal="justify"/>
    </xf>
    <xf numFmtId="0" fontId="11" fillId="0" borderId="1" xfId="0" applyFont="1" applyBorder="1" applyAlignment="1">
      <alignment horizontal="justify"/>
    </xf>
    <xf numFmtId="2" fontId="13" fillId="0" borderId="14" xfId="0" applyNumberFormat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horizontal="center"/>
      <protection hidden="1"/>
    </xf>
    <xf numFmtId="168" fontId="13" fillId="0" borderId="11" xfId="1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Alignment="1"/>
    <xf numFmtId="0" fontId="11" fillId="8" borderId="0" xfId="0" applyFont="1" applyFill="1" applyAlignment="1">
      <alignment horizontal="left"/>
    </xf>
    <xf numFmtId="0" fontId="13" fillId="0" borderId="4" xfId="5" applyNumberFormat="1" applyFont="1" applyFill="1" applyBorder="1" applyAlignment="1" applyProtection="1">
      <alignment horizontal="center" vertical="center" wrapText="1"/>
      <protection hidden="1"/>
    </xf>
    <xf numFmtId="0" fontId="13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>
      <alignment horizontal="right"/>
    </xf>
    <xf numFmtId="168" fontId="11" fillId="0" borderId="14" xfId="1" applyNumberFormat="1" applyFont="1" applyFill="1" applyBorder="1" applyAlignment="1" applyProtection="1">
      <alignment horizontal="center"/>
      <protection hidden="1"/>
    </xf>
    <xf numFmtId="0" fontId="11" fillId="0" borderId="0" xfId="1" applyFont="1" applyFill="1" applyProtection="1">
      <protection hidden="1"/>
    </xf>
    <xf numFmtId="0" fontId="13" fillId="0" borderId="17" xfId="1" applyFont="1" applyFill="1" applyBorder="1" applyAlignment="1">
      <alignment horizontal="center"/>
    </xf>
    <xf numFmtId="0" fontId="11" fillId="0" borderId="18" xfId="1" applyFont="1" applyFill="1" applyBorder="1" applyProtection="1">
      <protection hidden="1"/>
    </xf>
    <xf numFmtId="0" fontId="13" fillId="0" borderId="18" xfId="1" applyFont="1" applyFill="1" applyBorder="1" applyProtection="1">
      <protection hidden="1"/>
    </xf>
    <xf numFmtId="0" fontId="13" fillId="0" borderId="0" xfId="1" applyFont="1"/>
    <xf numFmtId="0" fontId="11" fillId="8" borderId="18" xfId="1" applyFont="1" applyFill="1" applyBorder="1" applyProtection="1">
      <protection hidden="1"/>
    </xf>
    <xf numFmtId="0" fontId="13" fillId="0" borderId="19" xfId="1" applyNumberFormat="1" applyFont="1" applyFill="1" applyBorder="1" applyAlignment="1" applyProtection="1">
      <alignment horizontal="centerContinuous"/>
      <protection hidden="1"/>
    </xf>
    <xf numFmtId="0" fontId="13" fillId="0" borderId="20" xfId="1" applyNumberFormat="1" applyFont="1" applyFill="1" applyBorder="1" applyAlignment="1" applyProtection="1">
      <alignment horizontal="centerContinuous"/>
      <protection hidden="1"/>
    </xf>
    <xf numFmtId="0" fontId="13" fillId="0" borderId="21" xfId="1" applyNumberFormat="1" applyFont="1" applyFill="1" applyBorder="1" applyAlignment="1" applyProtection="1">
      <alignment horizontal="center"/>
      <protection hidden="1"/>
    </xf>
    <xf numFmtId="0" fontId="13" fillId="0" borderId="17" xfId="1" applyNumberFormat="1" applyFont="1" applyFill="1" applyBorder="1" applyAlignment="1" applyProtection="1">
      <alignment horizontal="center"/>
      <protection hidden="1"/>
    </xf>
    <xf numFmtId="1" fontId="13" fillId="0" borderId="22" xfId="1" applyNumberFormat="1" applyFont="1" applyFill="1" applyBorder="1" applyAlignment="1" applyProtection="1">
      <alignment horizontal="center"/>
      <protection hidden="1"/>
    </xf>
    <xf numFmtId="0" fontId="13" fillId="0" borderId="23" xfId="1" applyNumberFormat="1" applyFont="1" applyFill="1" applyBorder="1" applyAlignment="1" applyProtection="1">
      <alignment horizontal="center"/>
      <protection hidden="1"/>
    </xf>
    <xf numFmtId="3" fontId="13" fillId="0" borderId="24" xfId="1" applyNumberFormat="1" applyFont="1" applyFill="1" applyBorder="1" applyAlignment="1" applyProtection="1">
      <alignment horizontal="center"/>
      <protection hidden="1"/>
    </xf>
    <xf numFmtId="168" fontId="13" fillId="0" borderId="25" xfId="1" applyNumberFormat="1" applyFont="1" applyFill="1" applyBorder="1" applyAlignment="1" applyProtection="1">
      <protection hidden="1"/>
    </xf>
    <xf numFmtId="169" fontId="13" fillId="0" borderId="25" xfId="1" applyNumberFormat="1" applyFont="1" applyFill="1" applyBorder="1" applyAlignment="1" applyProtection="1">
      <alignment horizontal="right"/>
      <protection hidden="1"/>
    </xf>
    <xf numFmtId="167" fontId="13" fillId="0" borderId="26" xfId="1" applyNumberFormat="1" applyFont="1" applyFill="1" applyBorder="1" applyAlignment="1" applyProtection="1">
      <alignment horizontal="right"/>
      <protection hidden="1"/>
    </xf>
    <xf numFmtId="164" fontId="11" fillId="0" borderId="27" xfId="1" applyNumberFormat="1" applyFont="1" applyFill="1" applyBorder="1" applyAlignment="1" applyProtection="1">
      <protection hidden="1"/>
    </xf>
    <xf numFmtId="164" fontId="11" fillId="0" borderId="26" xfId="1" applyNumberFormat="1" applyFont="1" applyFill="1" applyBorder="1" applyAlignment="1" applyProtection="1">
      <protection hidden="1"/>
    </xf>
    <xf numFmtId="164" fontId="11" fillId="0" borderId="25" xfId="1" applyNumberFormat="1" applyFont="1" applyFill="1" applyBorder="1" applyAlignment="1" applyProtection="1">
      <protection hidden="1"/>
    </xf>
    <xf numFmtId="4" fontId="13" fillId="0" borderId="26" xfId="1" applyNumberFormat="1" applyFont="1" applyFill="1" applyBorder="1" applyAlignment="1" applyProtection="1">
      <alignment horizontal="center"/>
      <protection hidden="1"/>
    </xf>
    <xf numFmtId="166" fontId="13" fillId="0" borderId="28" xfId="1" applyNumberFormat="1" applyFont="1" applyFill="1" applyBorder="1" applyAlignment="1" applyProtection="1">
      <alignment wrapText="1"/>
      <protection hidden="1"/>
    </xf>
    <xf numFmtId="168" fontId="13" fillId="0" borderId="7" xfId="1" applyNumberFormat="1" applyFont="1" applyFill="1" applyBorder="1" applyAlignment="1" applyProtection="1">
      <protection hidden="1"/>
    </xf>
    <xf numFmtId="169" fontId="13" fillId="0" borderId="7" xfId="1" applyNumberFormat="1" applyFont="1" applyFill="1" applyBorder="1" applyAlignment="1" applyProtection="1">
      <alignment horizontal="right"/>
      <protection hidden="1"/>
    </xf>
    <xf numFmtId="167" fontId="13" fillId="0" borderId="1" xfId="1" applyNumberFormat="1" applyFont="1" applyFill="1" applyBorder="1" applyAlignment="1" applyProtection="1">
      <alignment horizontal="right"/>
      <protection hidden="1"/>
    </xf>
    <xf numFmtId="164" fontId="11" fillId="0" borderId="29" xfId="1" applyNumberFormat="1" applyFont="1" applyFill="1" applyBorder="1" applyAlignment="1" applyProtection="1">
      <protection hidden="1"/>
    </xf>
    <xf numFmtId="164" fontId="11" fillId="0" borderId="1" xfId="1" applyNumberFormat="1" applyFont="1" applyFill="1" applyBorder="1" applyAlignment="1" applyProtection="1">
      <protection hidden="1"/>
    </xf>
    <xf numFmtId="4" fontId="13" fillId="0" borderId="1" xfId="1" applyNumberFormat="1" applyFont="1" applyFill="1" applyBorder="1" applyAlignment="1" applyProtection="1">
      <alignment horizontal="center"/>
      <protection hidden="1"/>
    </xf>
    <xf numFmtId="166" fontId="13" fillId="0" borderId="2" xfId="1" applyNumberFormat="1" applyFont="1" applyFill="1" applyBorder="1" applyAlignment="1" applyProtection="1">
      <alignment wrapText="1"/>
      <protection hidden="1"/>
    </xf>
    <xf numFmtId="164" fontId="13" fillId="0" borderId="27" xfId="1" applyNumberFormat="1" applyFont="1" applyFill="1" applyBorder="1" applyAlignment="1" applyProtection="1">
      <protection hidden="1"/>
    </xf>
    <xf numFmtId="164" fontId="13" fillId="0" borderId="26" xfId="1" applyNumberFormat="1" applyFont="1" applyFill="1" applyBorder="1" applyAlignment="1" applyProtection="1">
      <protection hidden="1"/>
    </xf>
    <xf numFmtId="164" fontId="13" fillId="0" borderId="25" xfId="1" applyNumberFormat="1" applyFont="1" applyFill="1" applyBorder="1" applyAlignment="1" applyProtection="1">
      <protection hidden="1"/>
    </xf>
    <xf numFmtId="166" fontId="11" fillId="0" borderId="2" xfId="1" applyNumberFormat="1" applyFont="1" applyFill="1" applyBorder="1" applyAlignment="1" applyProtection="1">
      <alignment wrapText="1"/>
      <protection hidden="1"/>
    </xf>
    <xf numFmtId="166" fontId="11" fillId="0" borderId="7" xfId="1" applyNumberFormat="1" applyFont="1" applyFill="1" applyBorder="1" applyAlignment="1" applyProtection="1">
      <alignment wrapText="1"/>
      <protection hidden="1"/>
    </xf>
    <xf numFmtId="172" fontId="11" fillId="0" borderId="7" xfId="1" applyNumberFormat="1" applyFont="1" applyFill="1" applyBorder="1" applyAlignment="1" applyProtection="1">
      <alignment wrapText="1"/>
      <protection hidden="1"/>
    </xf>
    <xf numFmtId="168" fontId="11" fillId="0" borderId="7" xfId="1" applyNumberFormat="1" applyFont="1" applyFill="1" applyBorder="1" applyAlignment="1" applyProtection="1">
      <protection hidden="1"/>
    </xf>
    <xf numFmtId="169" fontId="11" fillId="0" borderId="7" xfId="1" applyNumberFormat="1" applyFont="1" applyFill="1" applyBorder="1" applyAlignment="1" applyProtection="1">
      <alignment horizontal="right"/>
      <protection hidden="1"/>
    </xf>
    <xf numFmtId="167" fontId="11" fillId="0" borderId="1" xfId="1" applyNumberFormat="1" applyFont="1" applyFill="1" applyBorder="1" applyAlignment="1" applyProtection="1">
      <alignment horizontal="right"/>
      <protection hidden="1"/>
    </xf>
    <xf numFmtId="4" fontId="11" fillId="0" borderId="1" xfId="1" applyNumberFormat="1" applyFont="1" applyFill="1" applyBorder="1" applyAlignment="1" applyProtection="1">
      <alignment horizontal="center"/>
      <protection hidden="1"/>
    </xf>
    <xf numFmtId="172" fontId="11" fillId="0" borderId="1" xfId="1" applyNumberFormat="1" applyFont="1" applyFill="1" applyBorder="1" applyAlignment="1" applyProtection="1">
      <alignment wrapText="1"/>
      <protection hidden="1"/>
    </xf>
    <xf numFmtId="4" fontId="13" fillId="8" borderId="1" xfId="1" applyNumberFormat="1" applyFont="1" applyFill="1" applyBorder="1" applyAlignment="1" applyProtection="1">
      <alignment horizontal="center"/>
      <protection hidden="1"/>
    </xf>
    <xf numFmtId="168" fontId="11" fillId="0" borderId="25" xfId="1" applyNumberFormat="1" applyFont="1" applyFill="1" applyBorder="1" applyAlignment="1" applyProtection="1">
      <protection hidden="1"/>
    </xf>
    <xf numFmtId="169" fontId="11" fillId="0" borderId="25" xfId="1" applyNumberFormat="1" applyFont="1" applyFill="1" applyBorder="1" applyAlignment="1" applyProtection="1">
      <alignment horizontal="right"/>
      <protection hidden="1"/>
    </xf>
    <xf numFmtId="167" fontId="11" fillId="0" borderId="26" xfId="1" applyNumberFormat="1" applyFont="1" applyFill="1" applyBorder="1" applyAlignment="1" applyProtection="1">
      <alignment horizontal="right"/>
      <protection hidden="1"/>
    </xf>
    <xf numFmtId="4" fontId="11" fillId="8" borderId="26" xfId="1" applyNumberFormat="1" applyFont="1" applyFill="1" applyBorder="1" applyAlignment="1" applyProtection="1">
      <alignment horizontal="center"/>
      <protection hidden="1"/>
    </xf>
    <xf numFmtId="4" fontId="11" fillId="0" borderId="26" xfId="1" applyNumberFormat="1" applyFont="1" applyFill="1" applyBorder="1" applyAlignment="1" applyProtection="1">
      <alignment horizontal="center"/>
      <protection hidden="1"/>
    </xf>
    <xf numFmtId="4" fontId="11" fillId="8" borderId="1" xfId="1" applyNumberFormat="1" applyFont="1" applyFill="1" applyBorder="1" applyAlignment="1" applyProtection="1">
      <alignment horizontal="center"/>
      <protection hidden="1"/>
    </xf>
    <xf numFmtId="166" fontId="13" fillId="8" borderId="2" xfId="1" applyNumberFormat="1" applyFont="1" applyFill="1" applyBorder="1" applyAlignment="1" applyProtection="1">
      <alignment wrapText="1"/>
      <protection hidden="1"/>
    </xf>
    <xf numFmtId="166" fontId="13" fillId="8" borderId="1" xfId="1" applyNumberFormat="1" applyFont="1" applyFill="1" applyBorder="1" applyAlignment="1" applyProtection="1">
      <alignment wrapText="1"/>
      <protection hidden="1"/>
    </xf>
    <xf numFmtId="168" fontId="13" fillId="8" borderId="7" xfId="1" applyNumberFormat="1" applyFont="1" applyFill="1" applyBorder="1" applyAlignment="1" applyProtection="1">
      <protection hidden="1"/>
    </xf>
    <xf numFmtId="169" fontId="13" fillId="8" borderId="7" xfId="1" applyNumberFormat="1" applyFont="1" applyFill="1" applyBorder="1" applyAlignment="1" applyProtection="1">
      <alignment horizontal="right"/>
      <protection hidden="1"/>
    </xf>
    <xf numFmtId="167" fontId="13" fillId="8" borderId="1" xfId="1" applyNumberFormat="1" applyFont="1" applyFill="1" applyBorder="1" applyAlignment="1" applyProtection="1">
      <alignment horizontal="right"/>
      <protection hidden="1"/>
    </xf>
    <xf numFmtId="164" fontId="11" fillId="8" borderId="29" xfId="1" applyNumberFormat="1" applyFont="1" applyFill="1" applyBorder="1" applyAlignment="1" applyProtection="1">
      <protection hidden="1"/>
    </xf>
    <xf numFmtId="164" fontId="11" fillId="8" borderId="1" xfId="1" applyNumberFormat="1" applyFont="1" applyFill="1" applyBorder="1" applyAlignment="1" applyProtection="1">
      <protection hidden="1"/>
    </xf>
    <xf numFmtId="164" fontId="11" fillId="8" borderId="7" xfId="1" applyNumberFormat="1" applyFont="1" applyFill="1" applyBorder="1" applyAlignment="1" applyProtection="1">
      <protection hidden="1"/>
    </xf>
    <xf numFmtId="172" fontId="11" fillId="8" borderId="1" xfId="1" applyNumberFormat="1" applyFont="1" applyFill="1" applyBorder="1" applyAlignment="1" applyProtection="1">
      <alignment wrapText="1"/>
      <protection hidden="1"/>
    </xf>
    <xf numFmtId="168" fontId="11" fillId="8" borderId="25" xfId="1" applyNumberFormat="1" applyFont="1" applyFill="1" applyBorder="1" applyAlignment="1" applyProtection="1">
      <protection hidden="1"/>
    </xf>
    <xf numFmtId="169" fontId="11" fillId="8" borderId="25" xfId="1" applyNumberFormat="1" applyFont="1" applyFill="1" applyBorder="1" applyAlignment="1" applyProtection="1">
      <alignment horizontal="right"/>
      <protection hidden="1"/>
    </xf>
    <xf numFmtId="167" fontId="11" fillId="8" borderId="26" xfId="1" applyNumberFormat="1" applyFont="1" applyFill="1" applyBorder="1" applyAlignment="1" applyProtection="1">
      <alignment horizontal="right"/>
      <protection hidden="1"/>
    </xf>
    <xf numFmtId="168" fontId="11" fillId="8" borderId="7" xfId="1" applyNumberFormat="1" applyFont="1" applyFill="1" applyBorder="1" applyAlignment="1" applyProtection="1">
      <protection hidden="1"/>
    </xf>
    <xf numFmtId="169" fontId="11" fillId="8" borderId="7" xfId="1" applyNumberFormat="1" applyFont="1" applyFill="1" applyBorder="1" applyAlignment="1" applyProtection="1">
      <alignment horizontal="right"/>
      <protection hidden="1"/>
    </xf>
    <xf numFmtId="167" fontId="11" fillId="8" borderId="1" xfId="1" applyNumberFormat="1" applyFont="1" applyFill="1" applyBorder="1" applyAlignment="1" applyProtection="1">
      <alignment horizontal="right"/>
      <protection hidden="1"/>
    </xf>
    <xf numFmtId="172" fontId="11" fillId="8" borderId="7" xfId="1" applyNumberFormat="1" applyFont="1" applyFill="1" applyBorder="1" applyAlignment="1" applyProtection="1">
      <alignment wrapText="1"/>
      <protection hidden="1"/>
    </xf>
    <xf numFmtId="167" fontId="11" fillId="8" borderId="1" xfId="1" applyNumberFormat="1" applyFont="1" applyFill="1" applyBorder="1" applyAlignment="1" applyProtection="1">
      <alignment wrapText="1"/>
      <protection hidden="1"/>
    </xf>
    <xf numFmtId="166" fontId="13" fillId="8" borderId="29" xfId="1" applyNumberFormat="1" applyFont="1" applyFill="1" applyBorder="1" applyAlignment="1" applyProtection="1">
      <alignment wrapText="1"/>
      <protection hidden="1"/>
    </xf>
    <xf numFmtId="172" fontId="11" fillId="8" borderId="29" xfId="1" applyNumberFormat="1" applyFont="1" applyFill="1" applyBorder="1" applyAlignment="1" applyProtection="1">
      <alignment wrapText="1"/>
      <protection hidden="1"/>
    </xf>
    <xf numFmtId="172" fontId="11" fillId="8" borderId="30" xfId="1" applyNumberFormat="1" applyFont="1" applyFill="1" applyBorder="1" applyAlignment="1" applyProtection="1">
      <alignment wrapText="1"/>
      <protection hidden="1"/>
    </xf>
    <xf numFmtId="167" fontId="11" fillId="8" borderId="29" xfId="1" applyNumberFormat="1" applyFont="1" applyFill="1" applyBorder="1" applyAlignment="1" applyProtection="1">
      <alignment wrapText="1"/>
      <protection hidden="1"/>
    </xf>
    <xf numFmtId="164" fontId="13" fillId="0" borderId="29" xfId="1" applyNumberFormat="1" applyFont="1" applyFill="1" applyBorder="1" applyAlignment="1" applyProtection="1">
      <protection hidden="1"/>
    </xf>
    <xf numFmtId="164" fontId="13" fillId="0" borderId="1" xfId="1" applyNumberFormat="1" applyFont="1" applyFill="1" applyBorder="1" applyAlignment="1" applyProtection="1">
      <protection hidden="1"/>
    </xf>
    <xf numFmtId="0" fontId="13" fillId="0" borderId="1" xfId="1" applyNumberFormat="1" applyFont="1" applyFill="1" applyBorder="1" applyAlignment="1" applyProtection="1">
      <protection hidden="1"/>
    </xf>
    <xf numFmtId="0" fontId="13" fillId="0" borderId="7" xfId="1" applyNumberFormat="1" applyFont="1" applyFill="1" applyBorder="1" applyAlignment="1" applyProtection="1">
      <protection hidden="1"/>
    </xf>
    <xf numFmtId="169" fontId="13" fillId="0" borderId="1" xfId="1" applyNumberFormat="1" applyFont="1" applyFill="1" applyBorder="1" applyAlignment="1" applyProtection="1">
      <alignment horizontal="right"/>
      <protection hidden="1"/>
    </xf>
    <xf numFmtId="0" fontId="13" fillId="0" borderId="1" xfId="1" applyNumberFormat="1" applyFont="1" applyFill="1" applyBorder="1" applyAlignment="1" applyProtection="1">
      <alignment horizontal="right"/>
      <protection hidden="1"/>
    </xf>
    <xf numFmtId="164" fontId="16" fillId="8" borderId="1" xfId="1" applyNumberFormat="1" applyFont="1" applyFill="1" applyBorder="1" applyAlignment="1" applyProtection="1">
      <protection hidden="1"/>
    </xf>
    <xf numFmtId="164" fontId="16" fillId="9" borderId="1" xfId="1" applyNumberFormat="1" applyFont="1" applyFill="1" applyBorder="1" applyAlignment="1" applyProtection="1">
      <protection hidden="1"/>
    </xf>
    <xf numFmtId="167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171" fontId="15" fillId="0" borderId="1" xfId="1" applyNumberFormat="1" applyFont="1" applyFill="1" applyBorder="1" applyAlignment="1" applyProtection="1">
      <alignment wrapText="1"/>
      <protection hidden="1"/>
    </xf>
    <xf numFmtId="170" fontId="15" fillId="0" borderId="1" xfId="1" applyNumberFormat="1" applyFont="1" applyFill="1" applyBorder="1" applyAlignment="1" applyProtection="1">
      <alignment wrapText="1"/>
      <protection hidden="1"/>
    </xf>
    <xf numFmtId="172" fontId="19" fillId="0" borderId="1" xfId="1" applyNumberFormat="1" applyFont="1" applyFill="1" applyBorder="1" applyAlignment="1" applyProtection="1">
      <alignment horizontal="right" wrapText="1"/>
      <protection hidden="1"/>
    </xf>
    <xf numFmtId="171" fontId="19" fillId="0" borderId="1" xfId="1" applyNumberFormat="1" applyFont="1" applyFill="1" applyBorder="1" applyAlignment="1" applyProtection="1">
      <alignment wrapText="1"/>
      <protection hidden="1"/>
    </xf>
    <xf numFmtId="168" fontId="19" fillId="0" borderId="1" xfId="1" applyNumberFormat="1" applyFont="1" applyFill="1" applyBorder="1" applyAlignment="1" applyProtection="1">
      <alignment wrapText="1"/>
      <protection hidden="1"/>
    </xf>
    <xf numFmtId="167" fontId="19" fillId="0" borderId="1" xfId="1" applyNumberFormat="1" applyFont="1" applyFill="1" applyBorder="1" applyAlignment="1" applyProtection="1">
      <alignment horizontal="right" wrapText="1"/>
      <protection hidden="1"/>
    </xf>
    <xf numFmtId="167" fontId="19" fillId="0" borderId="1" xfId="1" applyNumberFormat="1" applyFont="1" applyFill="1" applyBorder="1" applyAlignment="1" applyProtection="1">
      <alignment wrapText="1"/>
      <protection hidden="1"/>
    </xf>
    <xf numFmtId="170" fontId="19" fillId="0" borderId="1" xfId="1" applyNumberFormat="1" applyFont="1" applyFill="1" applyBorder="1" applyAlignment="1" applyProtection="1">
      <alignment wrapText="1"/>
      <protection hidden="1"/>
    </xf>
    <xf numFmtId="3" fontId="19" fillId="0" borderId="1" xfId="1" applyNumberFormat="1" applyFont="1" applyFill="1" applyBorder="1" applyAlignment="1" applyProtection="1">
      <protection hidden="1"/>
    </xf>
    <xf numFmtId="164" fontId="19" fillId="0" borderId="1" xfId="1" applyNumberFormat="1" applyFont="1" applyFill="1" applyBorder="1" applyAlignment="1" applyProtection="1">
      <protection hidden="1"/>
    </xf>
    <xf numFmtId="0" fontId="19" fillId="0" borderId="1" xfId="1" applyNumberFormat="1" applyFont="1" applyFill="1" applyBorder="1" applyAlignment="1" applyProtection="1">
      <alignment vertical="center" wrapText="1"/>
      <protection hidden="1"/>
    </xf>
    <xf numFmtId="49" fontId="20" fillId="0" borderId="1" xfId="1" applyNumberFormat="1" applyFont="1" applyFill="1" applyBorder="1" applyAlignment="1" applyProtection="1">
      <alignment horizontal="right" wrapText="1"/>
      <protection hidden="1"/>
    </xf>
    <xf numFmtId="171" fontId="20" fillId="0" borderId="1" xfId="1" applyNumberFormat="1" applyFont="1" applyFill="1" applyBorder="1" applyAlignment="1" applyProtection="1">
      <alignment wrapText="1"/>
      <protection hidden="1"/>
    </xf>
    <xf numFmtId="168" fontId="20" fillId="0" borderId="1" xfId="1" applyNumberFormat="1" applyFont="1" applyFill="1" applyBorder="1" applyAlignment="1" applyProtection="1">
      <alignment wrapText="1"/>
      <protection hidden="1"/>
    </xf>
    <xf numFmtId="167" fontId="20" fillId="0" borderId="1" xfId="1" applyNumberFormat="1" applyFont="1" applyFill="1" applyBorder="1" applyAlignment="1" applyProtection="1">
      <alignment horizontal="right" wrapText="1"/>
      <protection hidden="1"/>
    </xf>
    <xf numFmtId="167" fontId="20" fillId="0" borderId="1" xfId="1" applyNumberFormat="1" applyFont="1" applyFill="1" applyBorder="1" applyAlignment="1" applyProtection="1">
      <alignment wrapText="1"/>
      <protection hidden="1"/>
    </xf>
    <xf numFmtId="170" fontId="20" fillId="0" borderId="1" xfId="1" applyNumberFormat="1" applyFont="1" applyFill="1" applyBorder="1" applyAlignment="1" applyProtection="1">
      <alignment wrapText="1"/>
      <protection hidden="1"/>
    </xf>
    <xf numFmtId="3" fontId="20" fillId="0" borderId="1" xfId="1" applyNumberFormat="1" applyFont="1" applyFill="1" applyBorder="1" applyAlignment="1" applyProtection="1">
      <protection hidden="1"/>
    </xf>
    <xf numFmtId="164" fontId="20" fillId="0" borderId="1" xfId="1" applyNumberFormat="1" applyFont="1" applyFill="1" applyBorder="1" applyAlignment="1" applyProtection="1">
      <protection hidden="1"/>
    </xf>
    <xf numFmtId="167" fontId="20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2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1" xfId="1" applyNumberFormat="1" applyFont="1" applyFill="1" applyBorder="1" applyAlignment="1" applyProtection="1">
      <alignment vertical="center" wrapText="1"/>
      <protection hidden="1"/>
    </xf>
    <xf numFmtId="172" fontId="20" fillId="0" borderId="1" xfId="1" applyNumberFormat="1" applyFont="1" applyFill="1" applyBorder="1" applyAlignment="1" applyProtection="1">
      <alignment horizontal="right" wrapText="1"/>
      <protection hidden="1"/>
    </xf>
    <xf numFmtId="0" fontId="20" fillId="0" borderId="0" xfId="1" applyFont="1" applyBorder="1"/>
    <xf numFmtId="0" fontId="20" fillId="0" borderId="1" xfId="1" applyNumberFormat="1" applyFont="1" applyFill="1" applyBorder="1" applyAlignment="1" applyProtection="1">
      <alignment horizontal="justify" vertical="justify" wrapText="1"/>
      <protection hidden="1"/>
    </xf>
    <xf numFmtId="164" fontId="20" fillId="7" borderId="1" xfId="1" applyNumberFormat="1" applyFont="1" applyFill="1" applyBorder="1" applyAlignment="1" applyProtection="1">
      <protection hidden="1"/>
    </xf>
    <xf numFmtId="167" fontId="11" fillId="0" borderId="1" xfId="1" applyNumberFormat="1" applyFont="1" applyFill="1" applyBorder="1" applyAlignment="1" applyProtection="1">
      <alignment horizontal="center"/>
      <protection hidden="1"/>
    </xf>
    <xf numFmtId="166" fontId="13" fillId="0" borderId="29" xfId="1" applyNumberFormat="1" applyFont="1" applyFill="1" applyBorder="1" applyAlignment="1" applyProtection="1">
      <alignment wrapText="1"/>
      <protection hidden="1"/>
    </xf>
    <xf numFmtId="0" fontId="16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0" xfId="1" applyFont="1" applyFill="1" applyBorder="1" applyProtection="1">
      <protection hidden="1"/>
    </xf>
    <xf numFmtId="168" fontId="11" fillId="0" borderId="10" xfId="1" applyNumberFormat="1" applyFont="1" applyFill="1" applyBorder="1" applyAlignment="1" applyProtection="1">
      <alignment horizontal="center"/>
      <protection hidden="1"/>
    </xf>
    <xf numFmtId="172" fontId="11" fillId="0" borderId="30" xfId="1" applyNumberFormat="1" applyFont="1" applyFill="1" applyBorder="1" applyAlignment="1" applyProtection="1">
      <alignment wrapText="1"/>
      <protection hidden="1"/>
    </xf>
    <xf numFmtId="172" fontId="11" fillId="0" borderId="29" xfId="1" applyNumberFormat="1" applyFont="1" applyFill="1" applyBorder="1" applyAlignment="1" applyProtection="1">
      <alignment wrapText="1"/>
      <protection hidden="1"/>
    </xf>
    <xf numFmtId="49" fontId="8" fillId="6" borderId="1" xfId="0" applyNumberFormat="1" applyFont="1" applyFill="1" applyBorder="1" applyAlignment="1">
      <alignment horizontal="center" wrapText="1"/>
    </xf>
    <xf numFmtId="165" fontId="8" fillId="8" borderId="1" xfId="0" applyNumberFormat="1" applyFont="1" applyFill="1" applyBorder="1" applyAlignment="1">
      <alignment horizontal="right" wrapText="1"/>
    </xf>
    <xf numFmtId="49" fontId="22" fillId="0" borderId="1" xfId="7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distributed"/>
    </xf>
    <xf numFmtId="167" fontId="11" fillId="0" borderId="29" xfId="1" applyNumberFormat="1" applyFont="1" applyFill="1" applyBorder="1" applyAlignment="1" applyProtection="1">
      <alignment wrapText="1"/>
      <protection hidden="1"/>
    </xf>
    <xf numFmtId="0" fontId="16" fillId="0" borderId="30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29" xfId="1" applyNumberFormat="1" applyFont="1" applyFill="1" applyBorder="1" applyAlignment="1" applyProtection="1">
      <alignment horizontal="justify" vertical="justify" wrapText="1"/>
      <protection hidden="1"/>
    </xf>
    <xf numFmtId="3" fontId="16" fillId="0" borderId="7" xfId="1" applyNumberFormat="1" applyFont="1" applyFill="1" applyBorder="1" applyAlignment="1" applyProtection="1">
      <protection hidden="1"/>
    </xf>
    <xf numFmtId="3" fontId="16" fillId="0" borderId="30" xfId="1" applyNumberFormat="1" applyFont="1" applyFill="1" applyBorder="1" applyAlignment="1" applyProtection="1">
      <protection hidden="1"/>
    </xf>
    <xf numFmtId="3" fontId="16" fillId="0" borderId="29" xfId="1" applyNumberFormat="1" applyFont="1" applyFill="1" applyBorder="1" applyAlignment="1" applyProtection="1">
      <protection hidden="1"/>
    </xf>
    <xf numFmtId="0" fontId="8" fillId="0" borderId="31" xfId="0" applyFont="1" applyBorder="1" applyAlignment="1">
      <alignment horizontal="center" wrapText="1"/>
    </xf>
    <xf numFmtId="0" fontId="8" fillId="0" borderId="3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67" fontId="11" fillId="0" borderId="1" xfId="1" applyNumberFormat="1" applyFont="1" applyFill="1" applyBorder="1" applyAlignment="1" applyProtection="1">
      <alignment horizontal="center"/>
      <protection hidden="1"/>
    </xf>
    <xf numFmtId="166" fontId="13" fillId="0" borderId="2" xfId="1" applyNumberFormat="1" applyFont="1" applyFill="1" applyBorder="1" applyAlignment="1" applyProtection="1">
      <alignment wrapText="1"/>
      <protection hidden="1"/>
    </xf>
    <xf numFmtId="166" fontId="13" fillId="0" borderId="1" xfId="1" applyNumberFormat="1" applyFont="1" applyFill="1" applyBorder="1" applyAlignment="1" applyProtection="1">
      <alignment wrapText="1"/>
      <protection hidden="1"/>
    </xf>
    <xf numFmtId="172" fontId="11" fillId="0" borderId="7" xfId="1" applyNumberFormat="1" applyFont="1" applyFill="1" applyBorder="1" applyAlignment="1" applyProtection="1">
      <alignment wrapText="1"/>
      <protection hidden="1"/>
    </xf>
    <xf numFmtId="172" fontId="11" fillId="0" borderId="30" xfId="1" applyNumberFormat="1" applyFont="1" applyFill="1" applyBorder="1" applyAlignment="1" applyProtection="1">
      <alignment wrapText="1"/>
      <protection hidden="1"/>
    </xf>
    <xf numFmtId="0" fontId="16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30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29" xfId="1" applyNumberFormat="1" applyFont="1" applyFill="1" applyBorder="1" applyAlignment="1" applyProtection="1">
      <alignment horizontal="justify" vertical="justify" wrapText="1"/>
      <protection hidden="1"/>
    </xf>
    <xf numFmtId="3" fontId="16" fillId="0" borderId="7" xfId="1" applyNumberFormat="1" applyFont="1" applyFill="1" applyBorder="1" applyAlignment="1" applyProtection="1">
      <protection hidden="1"/>
    </xf>
    <xf numFmtId="3" fontId="16" fillId="0" borderId="30" xfId="1" applyNumberFormat="1" applyFont="1" applyFill="1" applyBorder="1" applyAlignment="1" applyProtection="1">
      <protection hidden="1"/>
    </xf>
    <xf numFmtId="3" fontId="16" fillId="0" borderId="29" xfId="1" applyNumberFormat="1" applyFont="1" applyFill="1" applyBorder="1" applyAlignment="1" applyProtection="1">
      <protection hidden="1"/>
    </xf>
    <xf numFmtId="3" fontId="16" fillId="0" borderId="1" xfId="1" applyNumberFormat="1" applyFont="1" applyFill="1" applyBorder="1" applyAlignment="1" applyProtection="1">
      <protection hidden="1"/>
    </xf>
    <xf numFmtId="0" fontId="16" fillId="0" borderId="1" xfId="1" applyNumberFormat="1" applyFont="1" applyFill="1" applyBorder="1" applyAlignment="1" applyProtection="1">
      <alignment vertical="center" wrapText="1"/>
      <protection hidden="1"/>
    </xf>
    <xf numFmtId="0" fontId="15" fillId="0" borderId="1" xfId="1" applyNumberFormat="1" applyFont="1" applyFill="1" applyBorder="1" applyAlignment="1" applyProtection="1">
      <alignment vertical="center" wrapText="1"/>
      <protection hidden="1"/>
    </xf>
    <xf numFmtId="0" fontId="16" fillId="0" borderId="1" xfId="1" applyNumberFormat="1" applyFont="1" applyFill="1" applyBorder="1" applyAlignment="1" applyProtection="1">
      <alignment horizontal="left" vertical="center" wrapText="1"/>
      <protection hidden="1"/>
    </xf>
    <xf numFmtId="167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15" fillId="0" borderId="29" xfId="1" applyNumberFormat="1" applyFont="1" applyFill="1" applyBorder="1" applyAlignment="1" applyProtection="1">
      <alignment horizontal="justify" vertical="justify" wrapText="1"/>
      <protection hidden="1"/>
    </xf>
    <xf numFmtId="166" fontId="15" fillId="0" borderId="29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29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0" xfId="0" applyFont="1" applyAlignment="1">
      <alignment horizontal="left"/>
    </xf>
    <xf numFmtId="49" fontId="3" fillId="0" borderId="0" xfId="0" quotePrefix="1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67" fontId="11" fillId="0" borderId="1" xfId="1" applyNumberFormat="1" applyFont="1" applyFill="1" applyBorder="1" applyAlignment="1" applyProtection="1">
      <alignment horizontal="center"/>
      <protection hidden="1"/>
    </xf>
    <xf numFmtId="0" fontId="10" fillId="0" borderId="0" xfId="1" applyNumberFormat="1" applyFont="1" applyFill="1" applyAlignment="1" applyProtection="1">
      <alignment horizontal="center" vertical="distributed"/>
      <protection hidden="1"/>
    </xf>
    <xf numFmtId="167" fontId="11" fillId="0" borderId="11" xfId="1" applyNumberFormat="1" applyFont="1" applyFill="1" applyBorder="1" applyAlignment="1" applyProtection="1">
      <alignment horizontal="center"/>
      <protection hidden="1"/>
    </xf>
    <xf numFmtId="0" fontId="16" fillId="0" borderId="30" xfId="1" applyNumberFormat="1" applyFont="1" applyFill="1" applyBorder="1" applyAlignment="1" applyProtection="1">
      <alignment horizontal="left" vertical="justify" wrapText="1"/>
      <protection hidden="1"/>
    </xf>
    <xf numFmtId="0" fontId="16" fillId="0" borderId="29" xfId="1" applyNumberFormat="1" applyFont="1" applyFill="1" applyBorder="1" applyAlignment="1" applyProtection="1">
      <alignment horizontal="left" vertical="justify" wrapText="1"/>
      <protection hidden="1"/>
    </xf>
    <xf numFmtId="172" fontId="11" fillId="0" borderId="1" xfId="1" applyNumberFormat="1" applyFont="1" applyFill="1" applyBorder="1" applyAlignment="1" applyProtection="1">
      <alignment wrapText="1"/>
      <protection hidden="1"/>
    </xf>
    <xf numFmtId="166" fontId="13" fillId="0" borderId="2" xfId="1" applyNumberFormat="1" applyFont="1" applyFill="1" applyBorder="1" applyAlignment="1" applyProtection="1">
      <alignment wrapText="1"/>
      <protection hidden="1"/>
    </xf>
    <xf numFmtId="166" fontId="13" fillId="0" borderId="1" xfId="1" applyNumberFormat="1" applyFont="1" applyFill="1" applyBorder="1" applyAlignment="1" applyProtection="1">
      <alignment wrapText="1"/>
      <protection hidden="1"/>
    </xf>
    <xf numFmtId="172" fontId="11" fillId="0" borderId="7" xfId="1" applyNumberFormat="1" applyFont="1" applyFill="1" applyBorder="1" applyAlignment="1" applyProtection="1">
      <alignment wrapText="1"/>
      <protection hidden="1"/>
    </xf>
    <xf numFmtId="172" fontId="11" fillId="0" borderId="30" xfId="1" applyNumberFormat="1" applyFont="1" applyFill="1" applyBorder="1" applyAlignment="1" applyProtection="1">
      <alignment wrapText="1"/>
      <protection hidden="1"/>
    </xf>
    <xf numFmtId="172" fontId="11" fillId="0" borderId="27" xfId="1" applyNumberFormat="1" applyFont="1" applyFill="1" applyBorder="1" applyAlignment="1" applyProtection="1">
      <alignment wrapText="1"/>
      <protection hidden="1"/>
    </xf>
    <xf numFmtId="166" fontId="13" fillId="0" borderId="28" xfId="1" applyNumberFormat="1" applyFont="1" applyFill="1" applyBorder="1" applyAlignment="1" applyProtection="1">
      <alignment horizontal="left" wrapText="1"/>
      <protection hidden="1"/>
    </xf>
    <xf numFmtId="166" fontId="13" fillId="0" borderId="30" xfId="1" applyNumberFormat="1" applyFont="1" applyFill="1" applyBorder="1" applyAlignment="1" applyProtection="1">
      <alignment horizontal="left" wrapText="1"/>
      <protection hidden="1"/>
    </xf>
    <xf numFmtId="166" fontId="13" fillId="0" borderId="29" xfId="1" applyNumberFormat="1" applyFont="1" applyFill="1" applyBorder="1" applyAlignment="1" applyProtection="1">
      <alignment horizontal="left" wrapText="1"/>
      <protection hidden="1"/>
    </xf>
    <xf numFmtId="172" fontId="13" fillId="8" borderId="7" xfId="1" applyNumberFormat="1" applyFont="1" applyFill="1" applyBorder="1" applyAlignment="1" applyProtection="1">
      <alignment horizontal="left" wrapText="1"/>
      <protection hidden="1"/>
    </xf>
    <xf numFmtId="172" fontId="13" fillId="8" borderId="30" xfId="1" applyNumberFormat="1" applyFont="1" applyFill="1" applyBorder="1" applyAlignment="1" applyProtection="1">
      <alignment horizontal="left" wrapText="1"/>
      <protection hidden="1"/>
    </xf>
    <xf numFmtId="172" fontId="13" fillId="8" borderId="29" xfId="1" applyNumberFormat="1" applyFont="1" applyFill="1" applyBorder="1" applyAlignment="1" applyProtection="1">
      <alignment horizontal="left" wrapText="1"/>
      <protection hidden="1"/>
    </xf>
    <xf numFmtId="172" fontId="11" fillId="8" borderId="7" xfId="1" applyNumberFormat="1" applyFont="1" applyFill="1" applyBorder="1" applyAlignment="1" applyProtection="1">
      <alignment horizontal="left" wrapText="1"/>
      <protection hidden="1"/>
    </xf>
    <xf numFmtId="172" fontId="11" fillId="8" borderId="29" xfId="1" applyNumberFormat="1" applyFont="1" applyFill="1" applyBorder="1" applyAlignment="1" applyProtection="1">
      <alignment horizontal="left" wrapText="1"/>
      <protection hidden="1"/>
    </xf>
    <xf numFmtId="172" fontId="11" fillId="0" borderId="29" xfId="1" applyNumberFormat="1" applyFont="1" applyFill="1" applyBorder="1" applyAlignment="1" applyProtection="1">
      <alignment wrapText="1"/>
      <protection hidden="1"/>
    </xf>
    <xf numFmtId="166" fontId="13" fillId="0" borderId="7" xfId="1" applyNumberFormat="1" applyFont="1" applyFill="1" applyBorder="1" applyAlignment="1" applyProtection="1">
      <alignment wrapText="1"/>
      <protection hidden="1"/>
    </xf>
    <xf numFmtId="166" fontId="13" fillId="0" borderId="30" xfId="1" applyNumberFormat="1" applyFont="1" applyFill="1" applyBorder="1" applyAlignment="1" applyProtection="1">
      <alignment wrapText="1"/>
      <protection hidden="1"/>
    </xf>
    <xf numFmtId="166" fontId="13" fillId="0" borderId="29" xfId="1" applyNumberFormat="1" applyFont="1" applyFill="1" applyBorder="1" applyAlignment="1" applyProtection="1">
      <alignment wrapText="1"/>
      <protection hidden="1"/>
    </xf>
    <xf numFmtId="0" fontId="10" fillId="0" borderId="0" xfId="0" applyFont="1" applyFill="1" applyAlignment="1">
      <alignment horizontal="center" wrapText="1"/>
    </xf>
    <xf numFmtId="0" fontId="0" fillId="0" borderId="0" xfId="0"/>
    <xf numFmtId="166" fontId="13" fillId="0" borderId="32" xfId="1" applyNumberFormat="1" applyFont="1" applyFill="1" applyBorder="1" applyAlignment="1" applyProtection="1">
      <alignment wrapText="1"/>
      <protection hidden="1"/>
    </xf>
    <xf numFmtId="166" fontId="13" fillId="0" borderId="33" xfId="1" applyNumberFormat="1" applyFont="1" applyFill="1" applyBorder="1" applyAlignment="1" applyProtection="1">
      <alignment wrapText="1"/>
      <protection hidden="1"/>
    </xf>
    <xf numFmtId="166" fontId="13" fillId="0" borderId="34" xfId="1" applyNumberFormat="1" applyFont="1" applyFill="1" applyBorder="1" applyAlignment="1" applyProtection="1">
      <alignment wrapText="1"/>
      <protection hidden="1"/>
    </xf>
    <xf numFmtId="166" fontId="13" fillId="0" borderId="27" xfId="1" applyNumberFormat="1" applyFont="1" applyFill="1" applyBorder="1" applyAlignment="1" applyProtection="1">
      <alignment wrapText="1"/>
      <protection hidden="1"/>
    </xf>
    <xf numFmtId="172" fontId="13" fillId="0" borderId="7" xfId="1" applyNumberFormat="1" applyFont="1" applyFill="1" applyBorder="1" applyAlignment="1" applyProtection="1">
      <alignment wrapText="1"/>
      <protection hidden="1"/>
    </xf>
    <xf numFmtId="172" fontId="13" fillId="0" borderId="30" xfId="1" applyNumberFormat="1" applyFont="1" applyFill="1" applyBorder="1" applyAlignment="1" applyProtection="1">
      <alignment wrapText="1"/>
      <protection hidden="1"/>
    </xf>
    <xf numFmtId="172" fontId="13" fillId="0" borderId="27" xfId="1" applyNumberFormat="1" applyFont="1" applyFill="1" applyBorder="1" applyAlignment="1" applyProtection="1">
      <alignment wrapText="1"/>
      <protection hidden="1"/>
    </xf>
    <xf numFmtId="0" fontId="16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30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29" xfId="1" applyNumberFormat="1" applyFont="1" applyFill="1" applyBorder="1" applyAlignment="1" applyProtection="1">
      <alignment horizontal="justify" vertical="justify" wrapText="1"/>
      <protection hidden="1"/>
    </xf>
    <xf numFmtId="3" fontId="16" fillId="0" borderId="7" xfId="1" applyNumberFormat="1" applyFont="1" applyFill="1" applyBorder="1" applyAlignment="1" applyProtection="1">
      <protection hidden="1"/>
    </xf>
    <xf numFmtId="3" fontId="16" fillId="0" borderId="30" xfId="1" applyNumberFormat="1" applyFont="1" applyFill="1" applyBorder="1" applyAlignment="1" applyProtection="1">
      <protection hidden="1"/>
    </xf>
    <xf numFmtId="3" fontId="16" fillId="0" borderId="29" xfId="1" applyNumberFormat="1" applyFont="1" applyFill="1" applyBorder="1" applyAlignment="1" applyProtection="1">
      <protection hidden="1"/>
    </xf>
    <xf numFmtId="0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3" fontId="16" fillId="0" borderId="1" xfId="1" applyNumberFormat="1" applyFont="1" applyFill="1" applyBorder="1" applyAlignment="1" applyProtection="1">
      <protection hidden="1"/>
    </xf>
    <xf numFmtId="0" fontId="15" fillId="0" borderId="1" xfId="1" applyNumberFormat="1" applyFont="1" applyFill="1" applyBorder="1" applyAlignment="1" applyProtection="1">
      <alignment horizontal="center" vertical="justify"/>
      <protection hidden="1"/>
    </xf>
    <xf numFmtId="0" fontId="16" fillId="0" borderId="1" xfId="1" applyNumberFormat="1" applyFont="1" applyFill="1" applyBorder="1" applyAlignment="1" applyProtection="1">
      <alignment vertical="center" wrapText="1"/>
      <protection hidden="1"/>
    </xf>
    <xf numFmtId="0" fontId="23" fillId="0" borderId="1" xfId="0" applyFont="1" applyBorder="1" applyAlignment="1">
      <alignment vertical="center" wrapText="1"/>
    </xf>
    <xf numFmtId="0" fontId="15" fillId="0" borderId="1" xfId="1" applyNumberFormat="1" applyFont="1" applyFill="1" applyBorder="1" applyAlignment="1" applyProtection="1">
      <alignment vertical="center" wrapText="1"/>
      <protection hidden="1"/>
    </xf>
    <xf numFmtId="167" fontId="16" fillId="0" borderId="1" xfId="1" applyNumberFormat="1" applyFont="1" applyFill="1" applyBorder="1" applyAlignment="1" applyProtection="1">
      <alignment vertical="center" wrapText="1"/>
      <protection hidden="1"/>
    </xf>
    <xf numFmtId="3" fontId="15" fillId="0" borderId="1" xfId="1" applyNumberFormat="1" applyFont="1" applyFill="1" applyBorder="1" applyAlignment="1" applyProtection="1">
      <protection hidden="1"/>
    </xf>
    <xf numFmtId="167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0" xfId="1" applyNumberFormat="1" applyFont="1" applyFill="1" applyBorder="1" applyAlignment="1" applyProtection="1">
      <alignment horizontal="center"/>
      <protection hidden="1"/>
    </xf>
    <xf numFmtId="0" fontId="23" fillId="0" borderId="0" xfId="0" applyFont="1" applyBorder="1" applyAlignment="1"/>
    <xf numFmtId="167" fontId="15" fillId="0" borderId="1" xfId="1" applyNumberFormat="1" applyFont="1" applyFill="1" applyBorder="1" applyAlignment="1" applyProtection="1">
      <alignment vertical="center" wrapText="1"/>
      <protection hidden="1"/>
    </xf>
    <xf numFmtId="0" fontId="16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6" fillId="0" borderId="7" xfId="1" applyNumberFormat="1" applyFont="1" applyFill="1" applyBorder="1" applyAlignment="1" applyProtection="1">
      <alignment vertical="center" wrapText="1"/>
      <protection hidden="1"/>
    </xf>
    <xf numFmtId="0" fontId="16" fillId="0" borderId="30" xfId="1" applyNumberFormat="1" applyFont="1" applyFill="1" applyBorder="1" applyAlignment="1" applyProtection="1">
      <alignment vertical="center" wrapText="1"/>
      <protection hidden="1"/>
    </xf>
    <xf numFmtId="0" fontId="16" fillId="0" borderId="29" xfId="1" applyNumberFormat="1" applyFont="1" applyFill="1" applyBorder="1" applyAlignment="1" applyProtection="1">
      <alignment vertical="center" wrapText="1"/>
      <protection hidden="1"/>
    </xf>
    <xf numFmtId="0" fontId="15" fillId="0" borderId="7" xfId="1" applyNumberFormat="1" applyFont="1" applyFill="1" applyBorder="1" applyAlignment="1" applyProtection="1">
      <alignment vertical="center" wrapText="1"/>
      <protection hidden="1"/>
    </xf>
    <xf numFmtId="0" fontId="15" fillId="0" borderId="30" xfId="1" applyNumberFormat="1" applyFont="1" applyFill="1" applyBorder="1" applyAlignment="1" applyProtection="1">
      <alignment vertical="center" wrapText="1"/>
      <protection hidden="1"/>
    </xf>
    <xf numFmtId="0" fontId="15" fillId="0" borderId="29" xfId="1" applyNumberFormat="1" applyFont="1" applyFill="1" applyBorder="1" applyAlignment="1" applyProtection="1">
      <alignment vertical="center" wrapText="1"/>
      <protection hidden="1"/>
    </xf>
    <xf numFmtId="0" fontId="15" fillId="0" borderId="7" xfId="1" applyNumberFormat="1" applyFont="1" applyFill="1" applyBorder="1" applyAlignment="1" applyProtection="1">
      <alignment horizontal="center" vertical="justify"/>
      <protection hidden="1"/>
    </xf>
    <xf numFmtId="0" fontId="15" fillId="0" borderId="30" xfId="1" applyNumberFormat="1" applyFont="1" applyFill="1" applyBorder="1" applyAlignment="1" applyProtection="1">
      <alignment horizontal="center" vertical="justify"/>
      <protection hidden="1"/>
    </xf>
    <xf numFmtId="0" fontId="15" fillId="0" borderId="29" xfId="1" applyNumberFormat="1" applyFont="1" applyFill="1" applyBorder="1" applyAlignment="1" applyProtection="1">
      <alignment horizontal="center" vertical="justify"/>
      <protection hidden="1"/>
    </xf>
    <xf numFmtId="3" fontId="20" fillId="0" borderId="1" xfId="1" applyNumberFormat="1" applyFont="1" applyFill="1" applyBorder="1" applyAlignment="1" applyProtection="1">
      <protection hidden="1"/>
    </xf>
    <xf numFmtId="0" fontId="20" fillId="0" borderId="7" xfId="1" applyNumberFormat="1" applyFont="1" applyFill="1" applyBorder="1" applyAlignment="1" applyProtection="1">
      <alignment vertical="center" wrapText="1"/>
      <protection hidden="1"/>
    </xf>
    <xf numFmtId="0" fontId="20" fillId="0" borderId="30" xfId="1" applyNumberFormat="1" applyFont="1" applyFill="1" applyBorder="1" applyAlignment="1" applyProtection="1">
      <alignment vertical="center" wrapText="1"/>
      <protection hidden="1"/>
    </xf>
    <xf numFmtId="0" fontId="20" fillId="0" borderId="29" xfId="1" applyNumberFormat="1" applyFont="1" applyFill="1" applyBorder="1" applyAlignment="1" applyProtection="1">
      <alignment vertical="center" wrapText="1"/>
      <protection hidden="1"/>
    </xf>
    <xf numFmtId="0" fontId="19" fillId="0" borderId="7" xfId="1" applyNumberFormat="1" applyFont="1" applyFill="1" applyBorder="1" applyAlignment="1" applyProtection="1">
      <alignment vertical="center" wrapText="1"/>
      <protection hidden="1"/>
    </xf>
    <xf numFmtId="0" fontId="19" fillId="0" borderId="30" xfId="1" applyNumberFormat="1" applyFont="1" applyFill="1" applyBorder="1" applyAlignment="1" applyProtection="1">
      <alignment vertical="center" wrapText="1"/>
      <protection hidden="1"/>
    </xf>
    <xf numFmtId="0" fontId="19" fillId="0" borderId="29" xfId="1" applyNumberFormat="1" applyFont="1" applyFill="1" applyBorder="1" applyAlignment="1" applyProtection="1">
      <alignment vertical="center" wrapText="1"/>
      <protection hidden="1"/>
    </xf>
    <xf numFmtId="3" fontId="19" fillId="0" borderId="1" xfId="1" applyNumberFormat="1" applyFont="1" applyFill="1" applyBorder="1" applyAlignment="1" applyProtection="1">
      <protection hidden="1"/>
    </xf>
    <xf numFmtId="167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1" xfId="1" applyNumberFormat="1" applyFont="1" applyFill="1" applyBorder="1" applyAlignment="1" applyProtection="1">
      <alignment vertical="center" wrapText="1"/>
      <protection hidden="1"/>
    </xf>
    <xf numFmtId="167" fontId="16" fillId="0" borderId="7" xfId="1" applyNumberFormat="1" applyFont="1" applyFill="1" applyBorder="1" applyAlignment="1" applyProtection="1">
      <alignment vertical="center" wrapText="1"/>
      <protection hidden="1"/>
    </xf>
    <xf numFmtId="167" fontId="16" fillId="0" borderId="30" xfId="1" applyNumberFormat="1" applyFont="1" applyFill="1" applyBorder="1" applyAlignment="1" applyProtection="1">
      <alignment vertical="center" wrapText="1"/>
      <protection hidden="1"/>
    </xf>
    <xf numFmtId="167" fontId="16" fillId="0" borderId="29" xfId="1" applyNumberFormat="1" applyFont="1" applyFill="1" applyBorder="1" applyAlignment="1" applyProtection="1">
      <alignment vertical="center" wrapText="1"/>
      <protection hidden="1"/>
    </xf>
    <xf numFmtId="0" fontId="15" fillId="0" borderId="0" xfId="1" applyNumberFormat="1" applyFont="1" applyFill="1" applyBorder="1" applyAlignment="1" applyProtection="1">
      <alignment horizontal="center" wrapText="1"/>
      <protection hidden="1"/>
    </xf>
    <xf numFmtId="0" fontId="23" fillId="0" borderId="0" xfId="0" applyFont="1" applyBorder="1" applyAlignment="1">
      <alignment wrapText="1"/>
    </xf>
  </cellXfs>
  <cellStyles count="8">
    <cellStyle name="Обычный" xfId="0" builtinId="0"/>
    <cellStyle name="Обычный 2" xfId="1"/>
    <cellStyle name="Обычный 2 21" xfId="2"/>
    <cellStyle name="Обычный 2 23" xfId="3"/>
    <cellStyle name="Обычный 2 3" xfId="4"/>
    <cellStyle name="Обычный 2 30" xfId="5"/>
    <cellStyle name="Обычный 2 7" xfId="6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="80" zoomScaleNormal="80" workbookViewId="0">
      <selection activeCell="D8" sqref="D8"/>
    </sheetView>
  </sheetViews>
  <sheetFormatPr defaultRowHeight="11.25" x14ac:dyDescent="0.2"/>
  <cols>
    <col min="1" max="1" width="43.83203125" style="2" customWidth="1"/>
    <col min="2" max="2" width="75" style="3" customWidth="1"/>
    <col min="3" max="3" width="24" style="1" customWidth="1"/>
    <col min="4" max="4" width="25" customWidth="1"/>
    <col min="5" max="5" width="24.1640625" customWidth="1"/>
    <col min="7" max="8" width="13.33203125" bestFit="1" customWidth="1"/>
  </cols>
  <sheetData>
    <row r="1" spans="1:5" ht="18.75" x14ac:dyDescent="0.3">
      <c r="D1" s="317" t="s">
        <v>22</v>
      </c>
      <c r="E1" s="317"/>
    </row>
    <row r="2" spans="1:5" ht="18.75" x14ac:dyDescent="0.3">
      <c r="D2" s="317" t="s">
        <v>25</v>
      </c>
      <c r="E2" s="317"/>
    </row>
    <row r="3" spans="1:5" ht="18.75" x14ac:dyDescent="0.3">
      <c r="D3" s="317" t="s">
        <v>212</v>
      </c>
      <c r="E3" s="317"/>
    </row>
    <row r="4" spans="1:5" ht="18.75" x14ac:dyDescent="0.3">
      <c r="D4" s="296" t="s">
        <v>247</v>
      </c>
      <c r="E4" s="6"/>
    </row>
    <row r="5" spans="1:5" ht="18.75" hidden="1" x14ac:dyDescent="0.3">
      <c r="D5" s="19"/>
      <c r="E5" s="6"/>
    </row>
    <row r="6" spans="1:5" ht="18.75" hidden="1" x14ac:dyDescent="0.3">
      <c r="D6" s="20"/>
      <c r="E6" s="6"/>
    </row>
    <row r="7" spans="1:5" ht="18.75" hidden="1" x14ac:dyDescent="0.3">
      <c r="D7" s="20"/>
      <c r="E7" s="6"/>
    </row>
    <row r="8" spans="1:5" ht="18.75" x14ac:dyDescent="0.3">
      <c r="D8" s="6"/>
      <c r="E8" s="6"/>
    </row>
    <row r="10" spans="1:5" ht="39" customHeight="1" x14ac:dyDescent="0.3">
      <c r="A10" s="318" t="s">
        <v>26</v>
      </c>
      <c r="B10" s="319"/>
      <c r="C10" s="319"/>
      <c r="D10" s="319"/>
      <c r="E10" s="319"/>
    </row>
    <row r="11" spans="1:5" ht="20.25" x14ac:dyDescent="0.3">
      <c r="A11" s="319" t="s">
        <v>27</v>
      </c>
      <c r="B11" s="318"/>
      <c r="C11" s="318"/>
      <c r="D11" s="318"/>
      <c r="E11" s="318"/>
    </row>
    <row r="12" spans="1:5" ht="20.25" x14ac:dyDescent="0.3">
      <c r="A12" s="7"/>
      <c r="B12" s="8"/>
      <c r="C12" s="9"/>
      <c r="D12" s="10"/>
      <c r="E12" s="11" t="s">
        <v>19</v>
      </c>
    </row>
    <row r="15" spans="1:5" s="14" customFormat="1" ht="55.5" customHeight="1" x14ac:dyDescent="0.2">
      <c r="A15" s="12" t="s">
        <v>1</v>
      </c>
      <c r="B15" s="13" t="s">
        <v>0</v>
      </c>
      <c r="C15" s="13" t="s">
        <v>23</v>
      </c>
      <c r="D15" s="13" t="s">
        <v>24</v>
      </c>
      <c r="E15" s="13" t="s">
        <v>30</v>
      </c>
    </row>
    <row r="16" spans="1:5" ht="37.5" hidden="1" x14ac:dyDescent="0.3">
      <c r="A16" s="4" t="s">
        <v>20</v>
      </c>
      <c r="B16" s="15" t="s">
        <v>2</v>
      </c>
      <c r="C16" s="5"/>
      <c r="D16" s="5"/>
      <c r="E16" s="5"/>
    </row>
    <row r="17" spans="1:8" ht="37.5" x14ac:dyDescent="0.3">
      <c r="A17" s="4" t="s">
        <v>4</v>
      </c>
      <c r="B17" s="15" t="s">
        <v>3</v>
      </c>
      <c r="C17" s="5">
        <f>C18</f>
        <v>374076.68999999948</v>
      </c>
      <c r="D17" s="5">
        <f>D18</f>
        <v>0</v>
      </c>
      <c r="E17" s="5">
        <f>E18</f>
        <v>0</v>
      </c>
    </row>
    <row r="18" spans="1:8" ht="37.5" customHeight="1" x14ac:dyDescent="0.3">
      <c r="A18" s="4" t="s">
        <v>6</v>
      </c>
      <c r="B18" s="15" t="s">
        <v>5</v>
      </c>
      <c r="C18" s="5">
        <f>C19+C23</f>
        <v>374076.68999999948</v>
      </c>
      <c r="D18" s="5">
        <f>D19+D23</f>
        <v>0</v>
      </c>
      <c r="E18" s="5">
        <f>E19+E23</f>
        <v>0</v>
      </c>
      <c r="G18" s="18"/>
      <c r="H18" s="18"/>
    </row>
    <row r="19" spans="1:8" ht="18.75" x14ac:dyDescent="0.3">
      <c r="A19" s="4" t="s">
        <v>8</v>
      </c>
      <c r="B19" s="15" t="s">
        <v>7</v>
      </c>
      <c r="C19" s="5">
        <f>C20</f>
        <v>-4051380</v>
      </c>
      <c r="D19" s="5">
        <f t="shared" ref="D19:E21" si="0">D20</f>
        <v>-3314800</v>
      </c>
      <c r="E19" s="5">
        <f t="shared" si="0"/>
        <v>-3327000</v>
      </c>
    </row>
    <row r="20" spans="1:8" ht="18.75" x14ac:dyDescent="0.3">
      <c r="A20" s="4" t="s">
        <v>10</v>
      </c>
      <c r="B20" s="15" t="s">
        <v>9</v>
      </c>
      <c r="C20" s="5">
        <f>C21</f>
        <v>-4051380</v>
      </c>
      <c r="D20" s="5">
        <f t="shared" si="0"/>
        <v>-3314800</v>
      </c>
      <c r="E20" s="5">
        <f t="shared" si="0"/>
        <v>-3327000</v>
      </c>
    </row>
    <row r="21" spans="1:8" ht="37.5" x14ac:dyDescent="0.3">
      <c r="A21" s="4" t="s">
        <v>12</v>
      </c>
      <c r="B21" s="15" t="s">
        <v>11</v>
      </c>
      <c r="C21" s="5">
        <f>C22</f>
        <v>-4051380</v>
      </c>
      <c r="D21" s="5">
        <f t="shared" si="0"/>
        <v>-3314800</v>
      </c>
      <c r="E21" s="5">
        <f t="shared" si="0"/>
        <v>-3327000</v>
      </c>
    </row>
    <row r="22" spans="1:8" ht="37.5" x14ac:dyDescent="0.3">
      <c r="A22" s="4" t="s">
        <v>28</v>
      </c>
      <c r="B22" s="15" t="s">
        <v>31</v>
      </c>
      <c r="C22" s="5">
        <f>'Приложение 5 доходы'!C10*(-1)</f>
        <v>-4051380</v>
      </c>
      <c r="D22" s="5">
        <f>'Приложение 5 доходы'!D10*(-1)</f>
        <v>-3314800</v>
      </c>
      <c r="E22" s="5">
        <f>'Приложение 5 доходы'!E10*(-1)</f>
        <v>-3327000</v>
      </c>
    </row>
    <row r="23" spans="1:8" ht="18.75" x14ac:dyDescent="0.3">
      <c r="A23" s="4" t="s">
        <v>14</v>
      </c>
      <c r="B23" s="15" t="s">
        <v>13</v>
      </c>
      <c r="C23" s="5">
        <f>C24</f>
        <v>4425456.6899999995</v>
      </c>
      <c r="D23" s="5">
        <f t="shared" ref="D23:E25" si="1">D24</f>
        <v>3314800</v>
      </c>
      <c r="E23" s="5">
        <f t="shared" si="1"/>
        <v>3327000</v>
      </c>
    </row>
    <row r="24" spans="1:8" ht="18.75" x14ac:dyDescent="0.3">
      <c r="A24" s="4" t="s">
        <v>16</v>
      </c>
      <c r="B24" s="15" t="s">
        <v>15</v>
      </c>
      <c r="C24" s="5">
        <f>C25</f>
        <v>4425456.6899999995</v>
      </c>
      <c r="D24" s="5">
        <f t="shared" si="1"/>
        <v>3314800</v>
      </c>
      <c r="E24" s="5">
        <f t="shared" si="1"/>
        <v>3327000</v>
      </c>
    </row>
    <row r="25" spans="1:8" ht="39.75" customHeight="1" x14ac:dyDescent="0.3">
      <c r="A25" s="4" t="s">
        <v>18</v>
      </c>
      <c r="B25" s="15" t="s">
        <v>17</v>
      </c>
      <c r="C25" s="5">
        <f>C26</f>
        <v>4425456.6899999995</v>
      </c>
      <c r="D25" s="5">
        <f t="shared" si="1"/>
        <v>3314800</v>
      </c>
      <c r="E25" s="5">
        <f t="shared" si="1"/>
        <v>3327000</v>
      </c>
    </row>
    <row r="26" spans="1:8" ht="39.75" customHeight="1" x14ac:dyDescent="0.3">
      <c r="A26" s="4" t="s">
        <v>29</v>
      </c>
      <c r="B26" s="15" t="s">
        <v>32</v>
      </c>
      <c r="C26" s="5">
        <f>'Приложение 8'!X10</f>
        <v>4425456.6899999995</v>
      </c>
      <c r="D26" s="5">
        <f>'Приложение 8'!Y10</f>
        <v>3314800</v>
      </c>
      <c r="E26" s="5">
        <f>'Приложение 8'!Z10</f>
        <v>3327000</v>
      </c>
    </row>
    <row r="27" spans="1:8" ht="39.75" customHeight="1" x14ac:dyDescent="0.3">
      <c r="A27" s="4"/>
      <c r="B27" s="15" t="s">
        <v>21</v>
      </c>
      <c r="C27" s="5">
        <v>0</v>
      </c>
      <c r="D27" s="5">
        <v>0</v>
      </c>
      <c r="E27" s="5">
        <v>0</v>
      </c>
    </row>
    <row r="28" spans="1:8" x14ac:dyDescent="0.2">
      <c r="B28" s="16"/>
      <c r="C28" s="17"/>
      <c r="D28" s="18"/>
      <c r="E28" s="18"/>
    </row>
    <row r="29" spans="1:8" x14ac:dyDescent="0.2">
      <c r="B29" s="16"/>
      <c r="C29" s="17"/>
      <c r="D29" s="18"/>
      <c r="E29" s="18"/>
    </row>
    <row r="30" spans="1:8" x14ac:dyDescent="0.2">
      <c r="B30" s="16"/>
      <c r="C30" s="17"/>
      <c r="D30" s="18"/>
      <c r="E30" s="18"/>
    </row>
    <row r="31" spans="1:8" x14ac:dyDescent="0.2">
      <c r="B31" s="16"/>
      <c r="C31" s="17"/>
      <c r="D31" s="18"/>
      <c r="E31" s="18"/>
    </row>
    <row r="32" spans="1:8" x14ac:dyDescent="0.2">
      <c r="B32" s="16"/>
      <c r="C32" s="17"/>
      <c r="D32" s="18"/>
      <c r="E32" s="18"/>
    </row>
    <row r="33" spans="2:5" x14ac:dyDescent="0.2">
      <c r="B33" s="16"/>
      <c r="C33" s="17"/>
      <c r="D33" s="18"/>
      <c r="E33" s="18"/>
    </row>
    <row r="34" spans="2:5" x14ac:dyDescent="0.2">
      <c r="B34" s="16"/>
      <c r="C34" s="17"/>
      <c r="D34" s="18"/>
      <c r="E34" s="18"/>
    </row>
    <row r="35" spans="2:5" x14ac:dyDescent="0.2">
      <c r="B35" s="16"/>
      <c r="C35" s="17"/>
      <c r="D35" s="18"/>
      <c r="E35" s="18"/>
    </row>
    <row r="36" spans="2:5" x14ac:dyDescent="0.2">
      <c r="B36" s="16"/>
      <c r="C36" s="17"/>
      <c r="D36" s="18"/>
      <c r="E36" s="18"/>
    </row>
    <row r="37" spans="2:5" x14ac:dyDescent="0.2">
      <c r="B37" s="16"/>
      <c r="C37" s="17"/>
      <c r="D37" s="18"/>
      <c r="E37" s="18"/>
    </row>
    <row r="38" spans="2:5" x14ac:dyDescent="0.2">
      <c r="B38" s="16"/>
      <c r="C38" s="17"/>
      <c r="D38" s="18"/>
      <c r="E38" s="18"/>
    </row>
    <row r="39" spans="2:5" x14ac:dyDescent="0.2">
      <c r="B39" s="16"/>
      <c r="C39" s="17"/>
      <c r="D39" s="18"/>
      <c r="E39" s="18"/>
    </row>
    <row r="40" spans="2:5" x14ac:dyDescent="0.2">
      <c r="B40" s="16"/>
      <c r="C40" s="17"/>
      <c r="D40" s="18"/>
      <c r="E40" s="18"/>
    </row>
    <row r="41" spans="2:5" x14ac:dyDescent="0.2">
      <c r="B41" s="16"/>
      <c r="C41" s="17"/>
      <c r="D41" s="18"/>
      <c r="E41" s="18"/>
    </row>
    <row r="42" spans="2:5" x14ac:dyDescent="0.2">
      <c r="B42" s="16"/>
      <c r="C42" s="17"/>
      <c r="D42" s="18"/>
      <c r="E42" s="18"/>
    </row>
    <row r="43" spans="2:5" x14ac:dyDescent="0.2">
      <c r="B43" s="16"/>
      <c r="C43" s="17"/>
      <c r="D43" s="18"/>
      <c r="E43" s="18"/>
    </row>
    <row r="44" spans="2:5" x14ac:dyDescent="0.2">
      <c r="B44" s="16"/>
      <c r="C44" s="17"/>
      <c r="D44" s="18"/>
      <c r="E44" s="18"/>
    </row>
    <row r="45" spans="2:5" x14ac:dyDescent="0.2">
      <c r="B45" s="16"/>
      <c r="C45" s="17"/>
      <c r="D45" s="18"/>
      <c r="E45" s="18"/>
    </row>
    <row r="46" spans="2:5" x14ac:dyDescent="0.2">
      <c r="B46" s="16"/>
      <c r="C46" s="17"/>
      <c r="D46" s="18"/>
      <c r="E46" s="18"/>
    </row>
    <row r="47" spans="2:5" x14ac:dyDescent="0.2">
      <c r="B47" s="16"/>
      <c r="C47" s="17"/>
      <c r="D47" s="18"/>
      <c r="E47" s="18"/>
    </row>
    <row r="48" spans="2:5" x14ac:dyDescent="0.2">
      <c r="B48" s="16"/>
      <c r="C48" s="17"/>
      <c r="D48" s="18"/>
      <c r="E48" s="18"/>
    </row>
    <row r="49" spans="2:5" x14ac:dyDescent="0.2">
      <c r="B49" s="16"/>
      <c r="C49" s="17"/>
      <c r="D49" s="18"/>
      <c r="E49" s="18"/>
    </row>
    <row r="50" spans="2:5" x14ac:dyDescent="0.2">
      <c r="B50" s="16"/>
    </row>
    <row r="51" spans="2:5" x14ac:dyDescent="0.2">
      <c r="B51" s="16"/>
    </row>
  </sheetData>
  <mergeCells count="5">
    <mergeCell ref="D2:E2"/>
    <mergeCell ref="D3:E3"/>
    <mergeCell ref="A10:E10"/>
    <mergeCell ref="D1:E1"/>
    <mergeCell ref="A11:E11"/>
  </mergeCells>
  <phoneticPr fontId="4" type="noConversion"/>
  <pageMargins left="0.59055118110236227" right="0.19685039370078741" top="0.55118110236220474" bottom="0.47244094488188981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zoomScale="80" zoomScaleNormal="80" workbookViewId="0">
      <selection activeCell="I21" sqref="I21"/>
    </sheetView>
  </sheetViews>
  <sheetFormatPr defaultRowHeight="15.75" x14ac:dyDescent="0.2"/>
  <cols>
    <col min="1" max="1" width="31.5" style="21" customWidth="1"/>
    <col min="2" max="2" width="96.33203125" style="22" customWidth="1"/>
    <col min="3" max="4" width="17.1640625" style="25" customWidth="1"/>
    <col min="5" max="5" width="18" style="25" customWidth="1"/>
  </cols>
  <sheetData>
    <row r="1" spans="1:5" x14ac:dyDescent="0.2">
      <c r="C1" s="23"/>
      <c r="D1" s="23"/>
      <c r="E1" s="24" t="s">
        <v>33</v>
      </c>
    </row>
    <row r="2" spans="1:5" x14ac:dyDescent="0.2">
      <c r="C2" s="23"/>
      <c r="D2" s="23"/>
      <c r="E2" s="23" t="s">
        <v>25</v>
      </c>
    </row>
    <row r="3" spans="1:5" x14ac:dyDescent="0.2">
      <c r="C3" s="23"/>
      <c r="D3" s="23"/>
      <c r="E3" s="23" t="s">
        <v>211</v>
      </c>
    </row>
    <row r="4" spans="1:5" x14ac:dyDescent="0.2">
      <c r="C4" s="23"/>
      <c r="D4" s="23"/>
      <c r="E4" s="23" t="s">
        <v>246</v>
      </c>
    </row>
    <row r="6" spans="1:5" ht="39.75" customHeight="1" x14ac:dyDescent="0.3">
      <c r="A6" s="320" t="s">
        <v>34</v>
      </c>
      <c r="B6" s="320"/>
      <c r="C6" s="320"/>
      <c r="D6" s="320"/>
      <c r="E6" s="320"/>
    </row>
    <row r="8" spans="1:5" ht="48" customHeight="1" x14ac:dyDescent="0.2">
      <c r="A8" s="321" t="s">
        <v>35</v>
      </c>
      <c r="B8" s="322" t="s">
        <v>36</v>
      </c>
      <c r="C8" s="26" t="s">
        <v>23</v>
      </c>
      <c r="D8" s="26" t="s">
        <v>24</v>
      </c>
      <c r="E8" s="26" t="s">
        <v>30</v>
      </c>
    </row>
    <row r="9" spans="1:5" ht="16.5" hidden="1" customHeight="1" x14ac:dyDescent="0.2">
      <c r="A9" s="321"/>
      <c r="B9" s="322"/>
      <c r="C9" s="26" t="s">
        <v>37</v>
      </c>
      <c r="D9" s="26" t="s">
        <v>37</v>
      </c>
      <c r="E9" s="26" t="s">
        <v>37</v>
      </c>
    </row>
    <row r="10" spans="1:5" s="30" customFormat="1" ht="31.5" x14ac:dyDescent="0.25">
      <c r="A10" s="27" t="s">
        <v>38</v>
      </c>
      <c r="B10" s="28" t="s">
        <v>39</v>
      </c>
      <c r="C10" s="29">
        <f>C11+C43</f>
        <v>4051380</v>
      </c>
      <c r="D10" s="29">
        <f>D11+D43</f>
        <v>3314800</v>
      </c>
      <c r="E10" s="29">
        <f>E11+E43</f>
        <v>3327000</v>
      </c>
    </row>
    <row r="11" spans="1:5" s="30" customFormat="1" x14ac:dyDescent="0.25">
      <c r="A11" s="27" t="s">
        <v>40</v>
      </c>
      <c r="B11" s="28" t="s">
        <v>41</v>
      </c>
      <c r="C11" s="29">
        <f>C12+C18+C28+C39</f>
        <v>949180</v>
      </c>
      <c r="D11" s="29">
        <f>D12+D18+D28+D39</f>
        <v>937000</v>
      </c>
      <c r="E11" s="29">
        <f>E12+E18+E28+E39</f>
        <v>954000</v>
      </c>
    </row>
    <row r="12" spans="1:5" s="30" customFormat="1" x14ac:dyDescent="0.25">
      <c r="A12" s="31" t="s">
        <v>42</v>
      </c>
      <c r="B12" s="32" t="s">
        <v>43</v>
      </c>
      <c r="C12" s="33">
        <f>C13</f>
        <v>150000</v>
      </c>
      <c r="D12" s="33">
        <f>D13</f>
        <v>152000</v>
      </c>
      <c r="E12" s="33">
        <f>E13</f>
        <v>157000</v>
      </c>
    </row>
    <row r="13" spans="1:5" s="30" customFormat="1" x14ac:dyDescent="0.25">
      <c r="A13" s="34" t="s">
        <v>44</v>
      </c>
      <c r="B13" s="35" t="s">
        <v>45</v>
      </c>
      <c r="C13" s="36">
        <f>C14+C16</f>
        <v>150000</v>
      </c>
      <c r="D13" s="36">
        <f>D14+D16</f>
        <v>152000</v>
      </c>
      <c r="E13" s="36">
        <f>E14+E16</f>
        <v>157000</v>
      </c>
    </row>
    <row r="14" spans="1:5" s="30" customFormat="1" ht="63" x14ac:dyDescent="0.25">
      <c r="A14" s="37" t="s">
        <v>46</v>
      </c>
      <c r="B14" s="38" t="s">
        <v>47</v>
      </c>
      <c r="C14" s="39">
        <f>C15</f>
        <v>149600</v>
      </c>
      <c r="D14" s="39">
        <f>D15</f>
        <v>150000</v>
      </c>
      <c r="E14" s="39">
        <f>E15</f>
        <v>155000</v>
      </c>
    </row>
    <row r="15" spans="1:5" s="30" customFormat="1" ht="63" x14ac:dyDescent="0.25">
      <c r="A15" s="40" t="s">
        <v>48</v>
      </c>
      <c r="B15" s="41" t="s">
        <v>47</v>
      </c>
      <c r="C15" s="42">
        <v>149600</v>
      </c>
      <c r="D15" s="42">
        <v>150000</v>
      </c>
      <c r="E15" s="42">
        <v>155000</v>
      </c>
    </row>
    <row r="16" spans="1:5" ht="31.5" x14ac:dyDescent="0.25">
      <c r="A16" s="37" t="s">
        <v>49</v>
      </c>
      <c r="B16" s="38" t="s">
        <v>50</v>
      </c>
      <c r="C16" s="39">
        <f>C17</f>
        <v>400</v>
      </c>
      <c r="D16" s="39">
        <f>D17</f>
        <v>2000</v>
      </c>
      <c r="E16" s="39">
        <f>E17</f>
        <v>2000</v>
      </c>
    </row>
    <row r="17" spans="1:5" ht="31.5" x14ac:dyDescent="0.25">
      <c r="A17" s="40" t="s">
        <v>51</v>
      </c>
      <c r="B17" s="43" t="s">
        <v>50</v>
      </c>
      <c r="C17" s="42">
        <v>400</v>
      </c>
      <c r="D17" s="42">
        <v>2000</v>
      </c>
      <c r="E17" s="42">
        <v>2000</v>
      </c>
    </row>
    <row r="18" spans="1:5" ht="31.5" x14ac:dyDescent="0.25">
      <c r="A18" s="31" t="s">
        <v>52</v>
      </c>
      <c r="B18" s="32" t="s">
        <v>53</v>
      </c>
      <c r="C18" s="33">
        <f>C19</f>
        <v>174000</v>
      </c>
      <c r="D18" s="33">
        <f>D19</f>
        <v>179000</v>
      </c>
      <c r="E18" s="33">
        <f>E19</f>
        <v>186000</v>
      </c>
    </row>
    <row r="19" spans="1:5" s="30" customFormat="1" ht="31.5" x14ac:dyDescent="0.25">
      <c r="A19" s="34" t="s">
        <v>54</v>
      </c>
      <c r="B19" s="35" t="s">
        <v>55</v>
      </c>
      <c r="C19" s="36">
        <f>C20+C22+C24+C27</f>
        <v>174000</v>
      </c>
      <c r="D19" s="36">
        <f>D20+D22+D24+D27</f>
        <v>179000</v>
      </c>
      <c r="E19" s="36">
        <f>E20+E22+E24+E27</f>
        <v>186000</v>
      </c>
    </row>
    <row r="20" spans="1:5" s="30" customFormat="1" ht="63" x14ac:dyDescent="0.25">
      <c r="A20" s="44" t="s">
        <v>56</v>
      </c>
      <c r="B20" s="38" t="s">
        <v>57</v>
      </c>
      <c r="C20" s="39">
        <f>C21</f>
        <v>80000</v>
      </c>
      <c r="D20" s="39">
        <f>D21</f>
        <v>83000</v>
      </c>
      <c r="E20" s="39">
        <f>E21</f>
        <v>86000</v>
      </c>
    </row>
    <row r="21" spans="1:5" ht="94.5" x14ac:dyDescent="0.25">
      <c r="A21" s="45" t="s">
        <v>58</v>
      </c>
      <c r="B21" s="43" t="s">
        <v>59</v>
      </c>
      <c r="C21" s="42">
        <v>80000</v>
      </c>
      <c r="D21" s="42">
        <v>83000</v>
      </c>
      <c r="E21" s="42">
        <v>86000</v>
      </c>
    </row>
    <row r="22" spans="1:5" ht="78.75" x14ac:dyDescent="0.25">
      <c r="A22" s="44" t="s">
        <v>60</v>
      </c>
      <c r="B22" s="38" t="s">
        <v>61</v>
      </c>
      <c r="C22" s="39">
        <f>C23</f>
        <v>0</v>
      </c>
      <c r="D22" s="39">
        <f>D23</f>
        <v>0</v>
      </c>
      <c r="E22" s="39">
        <f>E23</f>
        <v>0</v>
      </c>
    </row>
    <row r="23" spans="1:5" ht="110.25" x14ac:dyDescent="0.25">
      <c r="A23" s="45" t="s">
        <v>62</v>
      </c>
      <c r="B23" s="43" t="s">
        <v>63</v>
      </c>
      <c r="C23" s="42">
        <v>0</v>
      </c>
      <c r="D23" s="42">
        <v>0</v>
      </c>
      <c r="E23" s="42">
        <v>0</v>
      </c>
    </row>
    <row r="24" spans="1:5" ht="63" x14ac:dyDescent="0.25">
      <c r="A24" s="44" t="s">
        <v>64</v>
      </c>
      <c r="B24" s="38" t="s">
        <v>65</v>
      </c>
      <c r="C24" s="39">
        <f>C25</f>
        <v>105000</v>
      </c>
      <c r="D24" s="39">
        <f>D25</f>
        <v>108000</v>
      </c>
      <c r="E24" s="39">
        <f>E25</f>
        <v>113000</v>
      </c>
    </row>
    <row r="25" spans="1:5" s="30" customFormat="1" ht="94.5" x14ac:dyDescent="0.25">
      <c r="A25" s="45" t="s">
        <v>66</v>
      </c>
      <c r="B25" s="43" t="s">
        <v>67</v>
      </c>
      <c r="C25" s="42">
        <v>105000</v>
      </c>
      <c r="D25" s="42">
        <v>108000</v>
      </c>
      <c r="E25" s="42">
        <v>113000</v>
      </c>
    </row>
    <row r="26" spans="1:5" s="46" customFormat="1" ht="63" x14ac:dyDescent="0.25">
      <c r="A26" s="44" t="s">
        <v>68</v>
      </c>
      <c r="B26" s="38" t="s">
        <v>69</v>
      </c>
      <c r="C26" s="39">
        <f>C27</f>
        <v>-11000</v>
      </c>
      <c r="D26" s="39">
        <f>D27</f>
        <v>-12000</v>
      </c>
      <c r="E26" s="39">
        <f>E27</f>
        <v>-13000</v>
      </c>
    </row>
    <row r="27" spans="1:5" s="30" customFormat="1" ht="94.5" x14ac:dyDescent="0.25">
      <c r="A27" s="45" t="s">
        <v>70</v>
      </c>
      <c r="B27" s="43" t="s">
        <v>71</v>
      </c>
      <c r="C27" s="42">
        <v>-11000</v>
      </c>
      <c r="D27" s="42">
        <v>-12000</v>
      </c>
      <c r="E27" s="42">
        <v>-13000</v>
      </c>
    </row>
    <row r="28" spans="1:5" x14ac:dyDescent="0.25">
      <c r="A28" s="31" t="s">
        <v>72</v>
      </c>
      <c r="B28" s="32" t="s">
        <v>73</v>
      </c>
      <c r="C28" s="33">
        <f>C29+C32</f>
        <v>601000</v>
      </c>
      <c r="D28" s="33">
        <f>D29+D32</f>
        <v>606000</v>
      </c>
      <c r="E28" s="33">
        <f>E29+E32</f>
        <v>611000</v>
      </c>
    </row>
    <row r="29" spans="1:5" x14ac:dyDescent="0.25">
      <c r="A29" s="34" t="s">
        <v>74</v>
      </c>
      <c r="B29" s="35" t="s">
        <v>75</v>
      </c>
      <c r="C29" s="36">
        <f t="shared" ref="C29:E30" si="0">C30</f>
        <v>8000</v>
      </c>
      <c r="D29" s="36">
        <f t="shared" si="0"/>
        <v>8000</v>
      </c>
      <c r="E29" s="36">
        <f t="shared" si="0"/>
        <v>8000</v>
      </c>
    </row>
    <row r="30" spans="1:5" ht="31.5" x14ac:dyDescent="0.25">
      <c r="A30" s="47" t="s">
        <v>76</v>
      </c>
      <c r="B30" s="43" t="s">
        <v>77</v>
      </c>
      <c r="C30" s="48">
        <f t="shared" si="0"/>
        <v>8000</v>
      </c>
      <c r="D30" s="48">
        <f t="shared" si="0"/>
        <v>8000</v>
      </c>
      <c r="E30" s="48">
        <f t="shared" si="0"/>
        <v>8000</v>
      </c>
    </row>
    <row r="31" spans="1:5" ht="31.5" x14ac:dyDescent="0.25">
      <c r="A31" s="45" t="s">
        <v>78</v>
      </c>
      <c r="B31" s="43" t="s">
        <v>79</v>
      </c>
      <c r="C31" s="42">
        <v>8000</v>
      </c>
      <c r="D31" s="42">
        <v>8000</v>
      </c>
      <c r="E31" s="42">
        <v>8000</v>
      </c>
    </row>
    <row r="32" spans="1:5" x14ac:dyDescent="0.25">
      <c r="A32" s="34" t="s">
        <v>80</v>
      </c>
      <c r="B32" s="35" t="s">
        <v>81</v>
      </c>
      <c r="C32" s="36">
        <f>C33+C36</f>
        <v>593000</v>
      </c>
      <c r="D32" s="36">
        <f>D33+D36</f>
        <v>598000</v>
      </c>
      <c r="E32" s="36">
        <f>E33+E36</f>
        <v>603000</v>
      </c>
    </row>
    <row r="33" spans="1:5" x14ac:dyDescent="0.25">
      <c r="A33" s="37" t="s">
        <v>82</v>
      </c>
      <c r="B33" s="38" t="s">
        <v>83</v>
      </c>
      <c r="C33" s="39">
        <f t="shared" ref="C33:E34" si="1">C34</f>
        <v>13000</v>
      </c>
      <c r="D33" s="39">
        <f t="shared" si="1"/>
        <v>5000</v>
      </c>
      <c r="E33" s="39">
        <f t="shared" si="1"/>
        <v>5000</v>
      </c>
    </row>
    <row r="34" spans="1:5" ht="31.5" x14ac:dyDescent="0.25">
      <c r="A34" s="47" t="s">
        <v>84</v>
      </c>
      <c r="B34" s="43" t="s">
        <v>85</v>
      </c>
      <c r="C34" s="48">
        <f t="shared" si="1"/>
        <v>13000</v>
      </c>
      <c r="D34" s="48">
        <f t="shared" si="1"/>
        <v>5000</v>
      </c>
      <c r="E34" s="48">
        <f t="shared" si="1"/>
        <v>5000</v>
      </c>
    </row>
    <row r="35" spans="1:5" ht="63" x14ac:dyDescent="0.25">
      <c r="A35" s="45" t="s">
        <v>86</v>
      </c>
      <c r="B35" s="43" t="s">
        <v>87</v>
      </c>
      <c r="C35" s="42">
        <v>13000</v>
      </c>
      <c r="D35" s="42">
        <v>5000</v>
      </c>
      <c r="E35" s="42">
        <v>5000</v>
      </c>
    </row>
    <row r="36" spans="1:5" x14ac:dyDescent="0.25">
      <c r="A36" s="37" t="s">
        <v>88</v>
      </c>
      <c r="B36" s="38" t="s">
        <v>89</v>
      </c>
      <c r="C36" s="39">
        <f>C38</f>
        <v>580000</v>
      </c>
      <c r="D36" s="39">
        <f>D38</f>
        <v>593000</v>
      </c>
      <c r="E36" s="39">
        <f>E38</f>
        <v>598000</v>
      </c>
    </row>
    <row r="37" spans="1:5" ht="31.5" x14ac:dyDescent="0.25">
      <c r="A37" s="47" t="s">
        <v>90</v>
      </c>
      <c r="B37" s="43" t="s">
        <v>91</v>
      </c>
      <c r="C37" s="48">
        <f>C38</f>
        <v>580000</v>
      </c>
      <c r="D37" s="48">
        <f>D38</f>
        <v>593000</v>
      </c>
      <c r="E37" s="48">
        <f>E38</f>
        <v>598000</v>
      </c>
    </row>
    <row r="38" spans="1:5" ht="63" x14ac:dyDescent="0.25">
      <c r="A38" s="45" t="s">
        <v>92</v>
      </c>
      <c r="B38" s="43" t="s">
        <v>93</v>
      </c>
      <c r="C38" s="42">
        <v>580000</v>
      </c>
      <c r="D38" s="42">
        <v>593000</v>
      </c>
      <c r="E38" s="42">
        <v>598000</v>
      </c>
    </row>
    <row r="39" spans="1:5" x14ac:dyDescent="0.25">
      <c r="A39" s="31" t="s">
        <v>217</v>
      </c>
      <c r="B39" s="32" t="s">
        <v>219</v>
      </c>
      <c r="C39" s="42">
        <v>24180</v>
      </c>
      <c r="D39" s="42"/>
      <c r="E39" s="42"/>
    </row>
    <row r="40" spans="1:5" x14ac:dyDescent="0.25">
      <c r="A40" s="37" t="s">
        <v>218</v>
      </c>
      <c r="B40" s="38" t="s">
        <v>220</v>
      </c>
      <c r="C40" s="42">
        <v>24180</v>
      </c>
      <c r="D40" s="42"/>
      <c r="E40" s="42"/>
    </row>
    <row r="41" spans="1:5" x14ac:dyDescent="0.25">
      <c r="A41" s="45" t="s">
        <v>233</v>
      </c>
      <c r="B41" s="43" t="s">
        <v>221</v>
      </c>
      <c r="C41" s="42">
        <v>24180</v>
      </c>
      <c r="D41" s="42"/>
      <c r="E41" s="42"/>
    </row>
    <row r="42" spans="1:5" ht="51" customHeight="1" x14ac:dyDescent="0.25">
      <c r="A42" s="45" t="s">
        <v>233</v>
      </c>
      <c r="B42" s="43" t="s">
        <v>222</v>
      </c>
      <c r="C42" s="42">
        <v>24180</v>
      </c>
      <c r="D42" s="42"/>
      <c r="E42" s="42"/>
    </row>
    <row r="43" spans="1:5" x14ac:dyDescent="0.25">
      <c r="A43" s="27" t="s">
        <v>94</v>
      </c>
      <c r="B43" s="28" t="s">
        <v>95</v>
      </c>
      <c r="C43" s="29">
        <f>C44</f>
        <v>3102200</v>
      </c>
      <c r="D43" s="29">
        <f>D44</f>
        <v>2377800</v>
      </c>
      <c r="E43" s="29">
        <f>E44</f>
        <v>2373000</v>
      </c>
    </row>
    <row r="44" spans="1:5" ht="31.5" x14ac:dyDescent="0.25">
      <c r="A44" s="31" t="s">
        <v>96</v>
      </c>
      <c r="B44" s="32" t="s">
        <v>97</v>
      </c>
      <c r="C44" s="33">
        <f>C45+C50+C53+C56</f>
        <v>3102200</v>
      </c>
      <c r="D44" s="33">
        <f>D45+D53</f>
        <v>2377800</v>
      </c>
      <c r="E44" s="33">
        <f>E45+E53</f>
        <v>2373000</v>
      </c>
    </row>
    <row r="45" spans="1:5" s="30" customFormat="1" x14ac:dyDescent="0.25">
      <c r="A45" s="49" t="s">
        <v>98</v>
      </c>
      <c r="B45" s="50" t="s">
        <v>99</v>
      </c>
      <c r="C45" s="51">
        <f>C46+C48</f>
        <v>2436800</v>
      </c>
      <c r="D45" s="51">
        <f>D46+D48</f>
        <v>2274800</v>
      </c>
      <c r="E45" s="51">
        <f>E46+E48</f>
        <v>2265900</v>
      </c>
    </row>
    <row r="46" spans="1:5" s="30" customFormat="1" x14ac:dyDescent="0.25">
      <c r="A46" s="37" t="s">
        <v>228</v>
      </c>
      <c r="B46" s="38" t="s">
        <v>229</v>
      </c>
      <c r="C46" s="39">
        <f>C47</f>
        <v>2416000</v>
      </c>
      <c r="D46" s="39">
        <f>D47</f>
        <v>2266000</v>
      </c>
      <c r="E46" s="39">
        <f>E47</f>
        <v>2257000</v>
      </c>
    </row>
    <row r="47" spans="1:5" ht="31.5" x14ac:dyDescent="0.25">
      <c r="A47" s="45" t="s">
        <v>231</v>
      </c>
      <c r="B47" s="43" t="s">
        <v>230</v>
      </c>
      <c r="C47" s="42">
        <v>2416000</v>
      </c>
      <c r="D47" s="42">
        <v>2266000</v>
      </c>
      <c r="E47" s="42">
        <v>2257000</v>
      </c>
    </row>
    <row r="48" spans="1:5" ht="31.5" x14ac:dyDescent="0.25">
      <c r="A48" s="37" t="s">
        <v>100</v>
      </c>
      <c r="B48" s="38" t="s">
        <v>101</v>
      </c>
      <c r="C48" s="42">
        <v>20800</v>
      </c>
      <c r="D48" s="42">
        <v>8800</v>
      </c>
      <c r="E48" s="42">
        <v>8900</v>
      </c>
    </row>
    <row r="49" spans="1:5" ht="31.5" x14ac:dyDescent="0.25">
      <c r="A49" s="45" t="s">
        <v>214</v>
      </c>
      <c r="B49" s="43" t="s">
        <v>102</v>
      </c>
      <c r="C49" s="42">
        <v>20800</v>
      </c>
      <c r="D49" s="42">
        <v>8800</v>
      </c>
      <c r="E49" s="42">
        <v>8900</v>
      </c>
    </row>
    <row r="50" spans="1:5" ht="31.5" x14ac:dyDescent="0.25">
      <c r="A50" s="284" t="s">
        <v>216</v>
      </c>
      <c r="B50" s="50" t="s">
        <v>215</v>
      </c>
      <c r="C50" s="39">
        <v>70900</v>
      </c>
      <c r="D50" s="42"/>
      <c r="E50" s="42"/>
    </row>
    <row r="51" spans="1:5" x14ac:dyDescent="0.25">
      <c r="A51" s="44" t="s">
        <v>223</v>
      </c>
      <c r="B51" s="38" t="s">
        <v>224</v>
      </c>
      <c r="C51" s="285">
        <v>70900</v>
      </c>
      <c r="D51" s="42"/>
      <c r="E51" s="42"/>
    </row>
    <row r="52" spans="1:5" x14ac:dyDescent="0.25">
      <c r="A52" s="45" t="s">
        <v>232</v>
      </c>
      <c r="B52" s="43" t="s">
        <v>225</v>
      </c>
      <c r="C52" s="285">
        <v>70900</v>
      </c>
      <c r="D52" s="42"/>
      <c r="E52" s="42"/>
    </row>
    <row r="53" spans="1:5" x14ac:dyDescent="0.25">
      <c r="A53" s="49" t="s">
        <v>103</v>
      </c>
      <c r="B53" s="50" t="s">
        <v>104</v>
      </c>
      <c r="C53" s="51">
        <f t="shared" ref="C53:E54" si="2">C54</f>
        <v>101900</v>
      </c>
      <c r="D53" s="51">
        <f t="shared" si="2"/>
        <v>103000</v>
      </c>
      <c r="E53" s="51">
        <f t="shared" si="2"/>
        <v>107100</v>
      </c>
    </row>
    <row r="54" spans="1:5" ht="31.5" x14ac:dyDescent="0.25">
      <c r="A54" s="37" t="s">
        <v>105</v>
      </c>
      <c r="B54" s="38" t="s">
        <v>106</v>
      </c>
      <c r="C54" s="39">
        <f t="shared" si="2"/>
        <v>101900</v>
      </c>
      <c r="D54" s="39">
        <f t="shared" si="2"/>
        <v>103000</v>
      </c>
      <c r="E54" s="39">
        <f t="shared" si="2"/>
        <v>107100</v>
      </c>
    </row>
    <row r="55" spans="1:5" ht="31.5" x14ac:dyDescent="0.25">
      <c r="A55" s="45" t="s">
        <v>213</v>
      </c>
      <c r="B55" s="43" t="s">
        <v>107</v>
      </c>
      <c r="C55" s="42">
        <v>101900</v>
      </c>
      <c r="D55" s="42">
        <v>103000</v>
      </c>
      <c r="E55" s="42">
        <v>107100</v>
      </c>
    </row>
    <row r="56" spans="1:5" x14ac:dyDescent="0.25">
      <c r="A56" s="294" t="s">
        <v>235</v>
      </c>
      <c r="B56" s="295" t="s">
        <v>144</v>
      </c>
      <c r="C56" s="42">
        <v>492600</v>
      </c>
      <c r="D56" s="42"/>
      <c r="E56" s="42"/>
    </row>
    <row r="57" spans="1:5" x14ac:dyDescent="0.25">
      <c r="A57" s="294" t="s">
        <v>236</v>
      </c>
      <c r="B57" s="295" t="s">
        <v>238</v>
      </c>
      <c r="C57" s="42">
        <v>492600</v>
      </c>
      <c r="D57" s="42"/>
      <c r="E57" s="42"/>
    </row>
    <row r="58" spans="1:5" ht="31.5" x14ac:dyDescent="0.25">
      <c r="A58" s="294" t="s">
        <v>237</v>
      </c>
      <c r="B58" s="295" t="s">
        <v>184</v>
      </c>
      <c r="C58" s="42">
        <v>492600</v>
      </c>
      <c r="D58" s="42"/>
      <c r="E58" s="42"/>
    </row>
  </sheetData>
  <mergeCells count="3">
    <mergeCell ref="A6:E6"/>
    <mergeCell ref="A8:A9"/>
    <mergeCell ref="B8:B9"/>
  </mergeCells>
  <pageMargins left="0.70866141732283472" right="0.39" top="0.45" bottom="0.44" header="0.31496062992125984" footer="0.31496062992125984"/>
  <pageSetup paperSize="9" scale="64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G28" sqref="G28"/>
    </sheetView>
  </sheetViews>
  <sheetFormatPr defaultRowHeight="12.75" x14ac:dyDescent="0.2"/>
  <cols>
    <col min="1" max="1" width="80.33203125" style="55" customWidth="1"/>
    <col min="2" max="2" width="0" style="55" hidden="1" customWidth="1"/>
    <col min="3" max="3" width="5.6640625" style="55" customWidth="1"/>
    <col min="4" max="4" width="7.6640625" style="55" customWidth="1"/>
    <col min="5" max="6" width="0" style="55" hidden="1" customWidth="1"/>
    <col min="7" max="7" width="18.33203125" style="55" customWidth="1"/>
    <col min="8" max="8" width="17.1640625" style="55" customWidth="1"/>
    <col min="9" max="9" width="16.6640625" style="55" customWidth="1"/>
    <col min="10" max="241" width="10.6640625" style="55" customWidth="1"/>
    <col min="242" max="16384" width="9.33203125" style="55"/>
  </cols>
  <sheetData>
    <row r="1" spans="1:9" ht="15" customHeight="1" x14ac:dyDescent="0.3">
      <c r="A1" s="52"/>
      <c r="B1" s="52"/>
      <c r="C1" s="52"/>
      <c r="D1" s="20"/>
      <c r="E1" s="20"/>
      <c r="F1" s="20"/>
      <c r="G1" s="53" t="s">
        <v>108</v>
      </c>
      <c r="H1" s="54"/>
      <c r="I1" s="54"/>
    </row>
    <row r="2" spans="1:9" ht="15" customHeight="1" x14ac:dyDescent="0.3">
      <c r="A2" s="52"/>
      <c r="B2" s="52"/>
      <c r="C2" s="52"/>
      <c r="D2" s="20"/>
      <c r="E2" s="20"/>
      <c r="F2" s="20"/>
      <c r="G2" s="56" t="s">
        <v>25</v>
      </c>
      <c r="H2" s="54"/>
      <c r="I2" s="54"/>
    </row>
    <row r="3" spans="1:9" ht="15" customHeight="1" x14ac:dyDescent="0.3">
      <c r="A3" s="52"/>
      <c r="B3" s="52"/>
      <c r="C3" s="52"/>
      <c r="D3" s="20"/>
      <c r="E3" s="20"/>
      <c r="F3" s="20"/>
      <c r="G3" s="56" t="s">
        <v>210</v>
      </c>
      <c r="H3" s="54"/>
      <c r="I3" s="54"/>
    </row>
    <row r="4" spans="1:9" ht="15" customHeight="1" x14ac:dyDescent="0.3">
      <c r="A4" s="52"/>
      <c r="B4" s="57"/>
      <c r="C4" s="58"/>
      <c r="D4" s="19"/>
      <c r="E4" s="19"/>
      <c r="F4" s="19"/>
      <c r="G4" s="59" t="s">
        <v>244</v>
      </c>
      <c r="H4" s="54"/>
      <c r="I4" s="54"/>
    </row>
    <row r="5" spans="1:9" ht="17.25" customHeight="1" x14ac:dyDescent="0.3">
      <c r="A5" s="52"/>
      <c r="B5" s="57"/>
      <c r="C5" s="58"/>
      <c r="D5" s="19"/>
      <c r="E5" s="19"/>
      <c r="F5" s="19"/>
      <c r="G5" s="54"/>
      <c r="H5" s="54"/>
      <c r="I5" s="54"/>
    </row>
    <row r="6" spans="1:9" ht="37.5" customHeight="1" x14ac:dyDescent="0.2">
      <c r="A6" s="324" t="s">
        <v>109</v>
      </c>
      <c r="B6" s="324"/>
      <c r="C6" s="324"/>
      <c r="D6" s="324"/>
      <c r="E6" s="324"/>
      <c r="F6" s="324"/>
      <c r="G6" s="324"/>
      <c r="H6" s="324"/>
      <c r="I6" s="324"/>
    </row>
    <row r="7" spans="1:9" ht="11.25" customHeight="1" thickBot="1" x14ac:dyDescent="0.35">
      <c r="A7" s="52"/>
      <c r="B7" s="52"/>
      <c r="C7" s="52"/>
      <c r="D7" s="20"/>
      <c r="E7" s="20"/>
      <c r="F7" s="20"/>
      <c r="G7" s="54"/>
      <c r="H7" s="54"/>
      <c r="I7" s="54"/>
    </row>
    <row r="8" spans="1:9" ht="18.75" hidden="1" customHeight="1" x14ac:dyDescent="0.2">
      <c r="A8" s="60"/>
      <c r="B8" s="61"/>
      <c r="C8" s="61"/>
      <c r="D8" s="61"/>
      <c r="E8" s="61"/>
      <c r="F8" s="61"/>
      <c r="G8" s="61"/>
      <c r="H8" s="61"/>
      <c r="I8" s="62" t="s">
        <v>19</v>
      </c>
    </row>
    <row r="9" spans="1:9" ht="18" customHeight="1" thickBot="1" x14ac:dyDescent="0.25">
      <c r="A9" s="63" t="s">
        <v>110</v>
      </c>
      <c r="B9" s="65" t="s">
        <v>111</v>
      </c>
      <c r="C9" s="66" t="s">
        <v>112</v>
      </c>
      <c r="D9" s="66" t="s">
        <v>113</v>
      </c>
      <c r="E9" s="67" t="s">
        <v>114</v>
      </c>
      <c r="F9" s="67" t="s">
        <v>115</v>
      </c>
      <c r="G9" s="64">
        <v>2021</v>
      </c>
      <c r="H9" s="64">
        <v>2022</v>
      </c>
      <c r="I9" s="68">
        <v>2023</v>
      </c>
    </row>
    <row r="10" spans="1:9" ht="15.95" customHeight="1" x14ac:dyDescent="0.2">
      <c r="A10" s="148" t="s">
        <v>175</v>
      </c>
      <c r="B10" s="149"/>
      <c r="C10" s="166">
        <v>1</v>
      </c>
      <c r="D10" s="166">
        <v>0</v>
      </c>
      <c r="E10" s="325"/>
      <c r="F10" s="325"/>
      <c r="G10" s="150">
        <f>G11+G12+G13+G15</f>
        <v>1866327.2799999998</v>
      </c>
      <c r="H10" s="150">
        <f>H11+H12+H15</f>
        <v>1476800</v>
      </c>
      <c r="I10" s="151">
        <f>I11+I12+I15</f>
        <v>1477900</v>
      </c>
    </row>
    <row r="11" spans="1:9" ht="27.75" customHeight="1" x14ac:dyDescent="0.2">
      <c r="A11" s="152" t="s">
        <v>135</v>
      </c>
      <c r="B11" s="153"/>
      <c r="C11" s="154">
        <v>1</v>
      </c>
      <c r="D11" s="154">
        <v>2</v>
      </c>
      <c r="E11" s="323"/>
      <c r="F11" s="323"/>
      <c r="G11" s="155">
        <f>'Приложение 7'!O11</f>
        <v>557120.37</v>
      </c>
      <c r="H11" s="155">
        <f>'Приложение 7'!P11</f>
        <v>486500</v>
      </c>
      <c r="I11" s="156">
        <f>'Приложение 7'!Q11</f>
        <v>486500</v>
      </c>
    </row>
    <row r="12" spans="1:9" ht="39.75" customHeight="1" x14ac:dyDescent="0.2">
      <c r="A12" s="152" t="s">
        <v>140</v>
      </c>
      <c r="B12" s="153"/>
      <c r="C12" s="154">
        <v>1</v>
      </c>
      <c r="D12" s="154">
        <v>4</v>
      </c>
      <c r="E12" s="323"/>
      <c r="F12" s="323"/>
      <c r="G12" s="155">
        <f>'Приложение 7'!O16</f>
        <v>1292897.9099999999</v>
      </c>
      <c r="H12" s="155">
        <f>'Приложение 7'!P16</f>
        <v>974900</v>
      </c>
      <c r="I12" s="156">
        <f>'Приложение 7'!Q16</f>
        <v>976000</v>
      </c>
    </row>
    <row r="13" spans="1:9" ht="18.75" customHeight="1" x14ac:dyDescent="0.2">
      <c r="A13" s="152" t="s">
        <v>245</v>
      </c>
      <c r="B13" s="153"/>
      <c r="C13" s="154">
        <v>1</v>
      </c>
      <c r="D13" s="154">
        <v>13</v>
      </c>
      <c r="E13" s="297"/>
      <c r="F13" s="297"/>
      <c r="G13" s="155">
        <v>909</v>
      </c>
      <c r="H13" s="155">
        <v>0</v>
      </c>
      <c r="I13" s="156">
        <v>0</v>
      </c>
    </row>
    <row r="14" spans="1:9" ht="21" customHeight="1" x14ac:dyDescent="0.2">
      <c r="A14" s="152" t="s">
        <v>240</v>
      </c>
      <c r="B14" s="153"/>
      <c r="C14" s="154">
        <v>1</v>
      </c>
      <c r="D14" s="154">
        <v>13</v>
      </c>
      <c r="E14" s="297"/>
      <c r="F14" s="297"/>
      <c r="G14" s="155">
        <v>909</v>
      </c>
      <c r="H14" s="155">
        <v>0</v>
      </c>
      <c r="I14" s="156">
        <v>0</v>
      </c>
    </row>
    <row r="15" spans="1:9" ht="30" customHeight="1" x14ac:dyDescent="0.2">
      <c r="A15" s="152" t="s">
        <v>146</v>
      </c>
      <c r="B15" s="153"/>
      <c r="C15" s="154">
        <v>1</v>
      </c>
      <c r="D15" s="154">
        <v>6</v>
      </c>
      <c r="E15" s="323"/>
      <c r="F15" s="323"/>
      <c r="G15" s="155">
        <f>'Приложение 7'!O25</f>
        <v>15400</v>
      </c>
      <c r="H15" s="155">
        <f>'Приложение 7'!P25</f>
        <v>15400</v>
      </c>
      <c r="I15" s="156">
        <f>'Приложение 7'!Q25</f>
        <v>15400</v>
      </c>
    </row>
    <row r="16" spans="1:9" ht="15.95" customHeight="1" x14ac:dyDescent="0.2">
      <c r="A16" s="157" t="s">
        <v>176</v>
      </c>
      <c r="B16" s="153"/>
      <c r="C16" s="165">
        <v>2</v>
      </c>
      <c r="D16" s="165">
        <v>0</v>
      </c>
      <c r="E16" s="323"/>
      <c r="F16" s="323"/>
      <c r="G16" s="158">
        <f>G17</f>
        <v>101900</v>
      </c>
      <c r="H16" s="158">
        <f>H17</f>
        <v>103000</v>
      </c>
      <c r="I16" s="159">
        <f>I17</f>
        <v>107100</v>
      </c>
    </row>
    <row r="17" spans="1:9" ht="18.75" customHeight="1" x14ac:dyDescent="0.2">
      <c r="A17" s="160" t="s">
        <v>149</v>
      </c>
      <c r="B17" s="153"/>
      <c r="C17" s="154">
        <v>2</v>
      </c>
      <c r="D17" s="154">
        <v>3</v>
      </c>
      <c r="E17" s="323"/>
      <c r="F17" s="323"/>
      <c r="G17" s="155">
        <f>'Приложение 7'!O30</f>
        <v>101900</v>
      </c>
      <c r="H17" s="155">
        <f>'Приложение 7'!P30</f>
        <v>103000</v>
      </c>
      <c r="I17" s="156">
        <f>'Приложение 7'!Q30</f>
        <v>107100</v>
      </c>
    </row>
    <row r="18" spans="1:9" ht="15.75" customHeight="1" x14ac:dyDescent="0.2">
      <c r="A18" s="161" t="s">
        <v>177</v>
      </c>
      <c r="B18" s="153"/>
      <c r="C18" s="165">
        <v>3</v>
      </c>
      <c r="D18" s="165">
        <v>0</v>
      </c>
      <c r="E18" s="323"/>
      <c r="F18" s="323"/>
      <c r="G18" s="158">
        <f>G19</f>
        <v>19530</v>
      </c>
      <c r="H18" s="158">
        <f>H19</f>
        <v>5000</v>
      </c>
      <c r="I18" s="159">
        <f>I19</f>
        <v>5000</v>
      </c>
    </row>
    <row r="19" spans="1:9" ht="15.95" customHeight="1" x14ac:dyDescent="0.2">
      <c r="A19" s="162" t="s">
        <v>154</v>
      </c>
      <c r="B19" s="153"/>
      <c r="C19" s="154">
        <v>3</v>
      </c>
      <c r="D19" s="154">
        <v>10</v>
      </c>
      <c r="E19" s="323"/>
      <c r="F19" s="323"/>
      <c r="G19" s="155">
        <f>'Приложение 7'!O37</f>
        <v>19530</v>
      </c>
      <c r="H19" s="155">
        <f>'Приложение 7'!P37</f>
        <v>5000</v>
      </c>
      <c r="I19" s="156">
        <f>'Приложение 7'!Q37</f>
        <v>5000</v>
      </c>
    </row>
    <row r="20" spans="1:9" ht="15.95" customHeight="1" x14ac:dyDescent="0.2">
      <c r="A20" s="157" t="s">
        <v>178</v>
      </c>
      <c r="B20" s="153"/>
      <c r="C20" s="165">
        <v>4</v>
      </c>
      <c r="D20" s="165">
        <v>0</v>
      </c>
      <c r="E20" s="323"/>
      <c r="F20" s="323"/>
      <c r="G20" s="158">
        <f>G21</f>
        <v>503821.78</v>
      </c>
      <c r="H20" s="158">
        <f>H21</f>
        <v>179000</v>
      </c>
      <c r="I20" s="159">
        <f>I21</f>
        <v>186000</v>
      </c>
    </row>
    <row r="21" spans="1:9" ht="15.95" customHeight="1" x14ac:dyDescent="0.2">
      <c r="A21" s="163" t="s">
        <v>170</v>
      </c>
      <c r="B21" s="153"/>
      <c r="C21" s="154">
        <v>4</v>
      </c>
      <c r="D21" s="154">
        <v>9</v>
      </c>
      <c r="E21" s="323"/>
      <c r="F21" s="323"/>
      <c r="G21" s="155">
        <f>'Приложение 7'!O43</f>
        <v>503821.78</v>
      </c>
      <c r="H21" s="155">
        <f>'Приложение 7'!P43</f>
        <v>179000</v>
      </c>
      <c r="I21" s="156">
        <f>'Приложение 7'!Q43</f>
        <v>186000</v>
      </c>
    </row>
    <row r="22" spans="1:9" ht="15.95" customHeight="1" x14ac:dyDescent="0.2">
      <c r="A22" s="157" t="s">
        <v>179</v>
      </c>
      <c r="B22" s="153"/>
      <c r="C22" s="165">
        <v>5</v>
      </c>
      <c r="D22" s="165">
        <v>0</v>
      </c>
      <c r="E22" s="323"/>
      <c r="F22" s="323"/>
      <c r="G22" s="158">
        <f>G23</f>
        <v>154983.78</v>
      </c>
      <c r="H22" s="158">
        <f>H23</f>
        <v>1000</v>
      </c>
      <c r="I22" s="159">
        <f>I23</f>
        <v>1000</v>
      </c>
    </row>
    <row r="23" spans="1:9" ht="15.95" customHeight="1" x14ac:dyDescent="0.2">
      <c r="A23" s="163" t="s">
        <v>161</v>
      </c>
      <c r="B23" s="153"/>
      <c r="C23" s="154">
        <v>5</v>
      </c>
      <c r="D23" s="154">
        <v>3</v>
      </c>
      <c r="E23" s="323"/>
      <c r="F23" s="323"/>
      <c r="G23" s="155">
        <f>'Приложение 7'!O49</f>
        <v>154983.78</v>
      </c>
      <c r="H23" s="155">
        <f>'Приложение 7'!P49</f>
        <v>1000</v>
      </c>
      <c r="I23" s="156">
        <f>'Приложение 7'!Q49</f>
        <v>1000</v>
      </c>
    </row>
    <row r="24" spans="1:9" ht="15.95" customHeight="1" x14ac:dyDescent="0.2">
      <c r="A24" s="157" t="s">
        <v>180</v>
      </c>
      <c r="B24" s="153"/>
      <c r="C24" s="165">
        <v>8</v>
      </c>
      <c r="D24" s="165">
        <v>0</v>
      </c>
      <c r="E24" s="323"/>
      <c r="F24" s="323"/>
      <c r="G24" s="158">
        <f>G25</f>
        <v>1752198.72</v>
      </c>
      <c r="H24" s="158">
        <f>H25</f>
        <v>1540000</v>
      </c>
      <c r="I24" s="159">
        <f>I25</f>
        <v>1540000</v>
      </c>
    </row>
    <row r="25" spans="1:9" ht="15.95" customHeight="1" x14ac:dyDescent="0.2">
      <c r="A25" s="162" t="s">
        <v>165</v>
      </c>
      <c r="B25" s="153"/>
      <c r="C25" s="154">
        <v>8</v>
      </c>
      <c r="D25" s="154">
        <v>1</v>
      </c>
      <c r="E25" s="323"/>
      <c r="F25" s="323"/>
      <c r="G25" s="155">
        <f>'Приложение 7'!O57</f>
        <v>1752198.72</v>
      </c>
      <c r="H25" s="155">
        <f>'Приложение 7'!P57</f>
        <v>1540000</v>
      </c>
      <c r="I25" s="156">
        <f>'Приложение 7'!Q57</f>
        <v>1540000</v>
      </c>
    </row>
    <row r="26" spans="1:9" ht="15.95" customHeight="1" x14ac:dyDescent="0.2">
      <c r="A26" s="157" t="s">
        <v>204</v>
      </c>
      <c r="B26" s="153"/>
      <c r="C26" s="281">
        <v>10</v>
      </c>
      <c r="D26" s="281">
        <v>0</v>
      </c>
      <c r="E26" s="277"/>
      <c r="F26" s="277"/>
      <c r="G26" s="158">
        <f>G27</f>
        <v>26695.13</v>
      </c>
      <c r="H26" s="158">
        <f>H27</f>
        <v>10000</v>
      </c>
      <c r="I26" s="159">
        <f>I27</f>
        <v>10000</v>
      </c>
    </row>
    <row r="27" spans="1:9" ht="15.95" customHeight="1" x14ac:dyDescent="0.2">
      <c r="A27" s="162" t="s">
        <v>208</v>
      </c>
      <c r="B27" s="153"/>
      <c r="C27" s="281">
        <v>10</v>
      </c>
      <c r="D27" s="281">
        <v>1</v>
      </c>
      <c r="E27" s="277"/>
      <c r="F27" s="277"/>
      <c r="G27" s="155">
        <v>26695.13</v>
      </c>
      <c r="H27" s="155">
        <v>10000</v>
      </c>
      <c r="I27" s="156">
        <v>10000</v>
      </c>
    </row>
    <row r="28" spans="1:9" ht="15.95" customHeight="1" thickBot="1" x14ac:dyDescent="0.25">
      <c r="A28" s="172" t="s">
        <v>116</v>
      </c>
      <c r="B28" s="153"/>
      <c r="C28" s="173" t="s">
        <v>181</v>
      </c>
      <c r="D28" s="173" t="s">
        <v>181</v>
      </c>
      <c r="E28" s="323"/>
      <c r="F28" s="323"/>
      <c r="G28" s="164">
        <f>G10+G16+G18+G20+G22+G24+G26</f>
        <v>4425456.6899999995</v>
      </c>
      <c r="H28" s="164">
        <f>H10+H16+H18+H20+H22+H24+H26</f>
        <v>3314800</v>
      </c>
      <c r="I28" s="164">
        <f>I10+I16+I18+I20+I22+I24+I26</f>
        <v>3327000</v>
      </c>
    </row>
    <row r="29" spans="1:9" ht="25.5" customHeight="1" x14ac:dyDescent="0.3">
      <c r="A29" s="20"/>
      <c r="B29" s="20"/>
      <c r="C29" s="20"/>
      <c r="D29" s="20"/>
      <c r="E29" s="20"/>
      <c r="F29" s="20"/>
      <c r="G29" s="20"/>
      <c r="H29" s="70"/>
      <c r="I29" s="70"/>
    </row>
  </sheetData>
  <mergeCells count="16">
    <mergeCell ref="E16:F16"/>
    <mergeCell ref="A6:I6"/>
    <mergeCell ref="E10:F10"/>
    <mergeCell ref="E11:F11"/>
    <mergeCell ref="E12:F12"/>
    <mergeCell ref="E15:F15"/>
    <mergeCell ref="E23:F23"/>
    <mergeCell ref="E24:F24"/>
    <mergeCell ref="E25:F25"/>
    <mergeCell ref="E28:F28"/>
    <mergeCell ref="E17:F17"/>
    <mergeCell ref="E18:F18"/>
    <mergeCell ref="E19:F19"/>
    <mergeCell ref="E20:F20"/>
    <mergeCell ref="E21:F21"/>
    <mergeCell ref="E22:F22"/>
  </mergeCells>
  <pageMargins left="0.79" right="0.26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topLeftCell="B67" zoomScale="110" zoomScaleNormal="110" workbookViewId="0">
      <selection activeCell="D46" sqref="D46:F46"/>
    </sheetView>
  </sheetViews>
  <sheetFormatPr defaultRowHeight="12.75" x14ac:dyDescent="0.2"/>
  <cols>
    <col min="1" max="1" width="1.6640625" style="55" hidden="1" customWidth="1"/>
    <col min="2" max="2" width="1" style="55" customWidth="1"/>
    <col min="3" max="3" width="0.83203125" style="55" customWidth="1"/>
    <col min="4" max="5" width="0.6640625" style="55" customWidth="1"/>
    <col min="6" max="6" width="67" style="55" customWidth="1"/>
    <col min="7" max="7" width="6" style="55" customWidth="1"/>
    <col min="8" max="8" width="6.6640625" style="55" customWidth="1"/>
    <col min="9" max="9" width="13.5" style="146" customWidth="1"/>
    <col min="10" max="10" width="6.5" style="126" customWidth="1"/>
    <col min="11" max="14" width="0" style="55" hidden="1" customWidth="1"/>
    <col min="15" max="15" width="16" style="55" customWidth="1"/>
    <col min="16" max="16" width="14.83203125" style="55" customWidth="1"/>
    <col min="17" max="17" width="15" style="55" customWidth="1"/>
    <col min="18" max="16384" width="9.33203125" style="55"/>
  </cols>
  <sheetData>
    <row r="1" spans="1:17" ht="18" x14ac:dyDescent="0.25">
      <c r="A1" s="131"/>
      <c r="B1" s="131"/>
      <c r="C1" s="131"/>
      <c r="D1" s="131"/>
      <c r="E1" s="131"/>
      <c r="F1" s="131"/>
      <c r="G1" s="131"/>
      <c r="H1" s="131"/>
      <c r="I1" s="167" t="s">
        <v>173</v>
      </c>
      <c r="J1" s="132"/>
      <c r="K1" s="132"/>
      <c r="L1" s="131"/>
      <c r="M1" s="131"/>
      <c r="N1" s="131"/>
      <c r="O1" s="131"/>
      <c r="P1" s="131"/>
      <c r="Q1" s="131"/>
    </row>
    <row r="2" spans="1:17" ht="15" customHeight="1" x14ac:dyDescent="0.25">
      <c r="A2" s="131"/>
      <c r="B2" s="131"/>
      <c r="C2" s="131"/>
      <c r="D2" s="131"/>
      <c r="E2" s="131"/>
      <c r="F2" s="131"/>
      <c r="G2" s="131"/>
      <c r="H2" s="131"/>
      <c r="I2" s="167" t="s">
        <v>25</v>
      </c>
      <c r="J2" s="132"/>
      <c r="K2" s="132"/>
      <c r="L2" s="131"/>
      <c r="M2" s="131"/>
      <c r="N2" s="131"/>
      <c r="O2" s="131"/>
      <c r="P2" s="131"/>
      <c r="Q2" s="131"/>
    </row>
    <row r="3" spans="1:17" ht="13.5" customHeight="1" x14ac:dyDescent="0.3">
      <c r="A3" s="131"/>
      <c r="B3" s="131"/>
      <c r="C3" s="131"/>
      <c r="D3" s="131"/>
      <c r="E3" s="131"/>
      <c r="F3" s="131"/>
      <c r="G3" s="131"/>
      <c r="H3" s="131"/>
      <c r="I3" s="167" t="s">
        <v>185</v>
      </c>
      <c r="J3" s="133"/>
      <c r="K3" s="133"/>
      <c r="L3" s="134"/>
      <c r="M3" s="135"/>
      <c r="N3" s="135"/>
      <c r="O3" s="135"/>
      <c r="P3" s="135"/>
      <c r="Q3" s="131"/>
    </row>
    <row r="4" spans="1:17" ht="15" customHeight="1" x14ac:dyDescent="0.3">
      <c r="A4" s="131"/>
      <c r="B4" s="131"/>
      <c r="C4" s="131"/>
      <c r="D4" s="131"/>
      <c r="E4" s="131"/>
      <c r="F4" s="131"/>
      <c r="G4" s="131"/>
      <c r="H4" s="131"/>
      <c r="I4" s="168" t="s">
        <v>243</v>
      </c>
      <c r="J4" s="136"/>
      <c r="K4" s="136"/>
      <c r="L4" s="137"/>
      <c r="M4" s="138"/>
      <c r="N4" s="138"/>
      <c r="O4" s="138"/>
      <c r="P4" s="131"/>
      <c r="Q4" s="131"/>
    </row>
    <row r="5" spans="1:17" x14ac:dyDescent="0.2">
      <c r="A5" s="131"/>
      <c r="B5" s="131"/>
      <c r="C5" s="131"/>
      <c r="D5" s="131"/>
      <c r="E5" s="131"/>
      <c r="F5" s="131"/>
      <c r="G5" s="131"/>
      <c r="H5" s="131"/>
      <c r="I5" s="139"/>
      <c r="J5" s="140"/>
      <c r="K5" s="131"/>
      <c r="L5" s="131"/>
      <c r="M5" s="131"/>
      <c r="N5" s="131"/>
      <c r="O5" s="141"/>
      <c r="P5" s="131"/>
      <c r="Q5" s="131"/>
    </row>
    <row r="6" spans="1:17" ht="79.5" customHeight="1" x14ac:dyDescent="0.3">
      <c r="A6" s="346" t="s">
        <v>209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</row>
    <row r="7" spans="1:17" ht="25.5" customHeight="1" thickBot="1" x14ac:dyDescent="0.25">
      <c r="A7" s="130"/>
      <c r="B7" s="142" t="s">
        <v>117</v>
      </c>
      <c r="C7" s="127"/>
      <c r="D7" s="127"/>
      <c r="E7" s="127"/>
      <c r="F7" s="127"/>
      <c r="G7" s="127"/>
      <c r="H7" s="127" t="s">
        <v>172</v>
      </c>
      <c r="I7" s="143"/>
      <c r="J7" s="128"/>
      <c r="K7" s="129"/>
      <c r="L7" s="129"/>
      <c r="M7" s="129"/>
      <c r="N7" s="129"/>
      <c r="O7" s="129"/>
      <c r="P7" s="141"/>
      <c r="Q7" s="131"/>
    </row>
    <row r="8" spans="1:17" s="71" customFormat="1" ht="26.25" customHeight="1" thickBot="1" x14ac:dyDescent="0.25">
      <c r="A8" s="174"/>
      <c r="B8" s="180"/>
      <c r="C8" s="72"/>
      <c r="D8" s="72"/>
      <c r="E8" s="73"/>
      <c r="F8" s="171" t="s">
        <v>118</v>
      </c>
      <c r="G8" s="169" t="s">
        <v>112</v>
      </c>
      <c r="H8" s="169" t="s">
        <v>113</v>
      </c>
      <c r="I8" s="169" t="s">
        <v>119</v>
      </c>
      <c r="J8" s="169" t="s">
        <v>120</v>
      </c>
      <c r="K8" s="170" t="s">
        <v>121</v>
      </c>
      <c r="L8" s="170" t="s">
        <v>122</v>
      </c>
      <c r="M8" s="170" t="s">
        <v>123</v>
      </c>
      <c r="N8" s="170" t="s">
        <v>124</v>
      </c>
      <c r="O8" s="144">
        <v>2021</v>
      </c>
      <c r="P8" s="145">
        <v>2022</v>
      </c>
      <c r="Q8" s="145">
        <v>2023</v>
      </c>
    </row>
    <row r="9" spans="1:17" s="71" customFormat="1" ht="18.75" customHeight="1" thickTop="1" thickBot="1" x14ac:dyDescent="0.25">
      <c r="A9" s="174"/>
      <c r="B9" s="181"/>
      <c r="C9" s="74"/>
      <c r="D9" s="74"/>
      <c r="E9" s="74"/>
      <c r="F9" s="182">
        <v>1</v>
      </c>
      <c r="G9" s="182">
        <v>2</v>
      </c>
      <c r="H9" s="183">
        <v>3</v>
      </c>
      <c r="I9" s="184">
        <v>4</v>
      </c>
      <c r="J9" s="185">
        <v>5</v>
      </c>
      <c r="K9" s="185">
        <v>7</v>
      </c>
      <c r="L9" s="185">
        <v>8</v>
      </c>
      <c r="M9" s="185">
        <v>9</v>
      </c>
      <c r="N9" s="185">
        <v>10</v>
      </c>
      <c r="O9" s="186">
        <v>6</v>
      </c>
      <c r="P9" s="183">
        <v>7</v>
      </c>
      <c r="Q9" s="175">
        <v>8</v>
      </c>
    </row>
    <row r="10" spans="1:17" s="71" customFormat="1" ht="14.25" customHeight="1" x14ac:dyDescent="0.2">
      <c r="A10" s="176"/>
      <c r="B10" s="348" t="s">
        <v>134</v>
      </c>
      <c r="C10" s="349"/>
      <c r="D10" s="350"/>
      <c r="E10" s="350"/>
      <c r="F10" s="351"/>
      <c r="G10" s="187">
        <v>1</v>
      </c>
      <c r="H10" s="187">
        <v>0</v>
      </c>
      <c r="I10" s="188">
        <v>0</v>
      </c>
      <c r="J10" s="189">
        <v>0</v>
      </c>
      <c r="K10" s="190">
        <v>3576900</v>
      </c>
      <c r="L10" s="191">
        <v>0</v>
      </c>
      <c r="M10" s="191">
        <v>0</v>
      </c>
      <c r="N10" s="192">
        <v>0</v>
      </c>
      <c r="O10" s="193">
        <f>O13+O18+O24+O25</f>
        <v>1866327.2799999998</v>
      </c>
      <c r="P10" s="193">
        <f>P13+P18+P25</f>
        <v>1476800</v>
      </c>
      <c r="Q10" s="193">
        <f>Q13+Q18+Q25</f>
        <v>1477900</v>
      </c>
    </row>
    <row r="11" spans="1:17" s="71" customFormat="1" ht="24" customHeight="1" x14ac:dyDescent="0.2">
      <c r="A11" s="176"/>
      <c r="B11" s="194"/>
      <c r="C11" s="343" t="s">
        <v>135</v>
      </c>
      <c r="D11" s="344"/>
      <c r="E11" s="344"/>
      <c r="F11" s="345"/>
      <c r="G11" s="195">
        <v>1</v>
      </c>
      <c r="H11" s="195">
        <v>2</v>
      </c>
      <c r="I11" s="196">
        <v>0</v>
      </c>
      <c r="J11" s="197">
        <v>0</v>
      </c>
      <c r="K11" s="198">
        <v>738500</v>
      </c>
      <c r="L11" s="199">
        <v>0</v>
      </c>
      <c r="M11" s="199">
        <v>0</v>
      </c>
      <c r="N11" s="69">
        <v>0</v>
      </c>
      <c r="O11" s="200">
        <f t="shared" ref="O11:Q13" si="0">O12</f>
        <v>557120.37</v>
      </c>
      <c r="P11" s="200">
        <f t="shared" si="0"/>
        <v>486500</v>
      </c>
      <c r="Q11" s="200">
        <f t="shared" si="0"/>
        <v>486500</v>
      </c>
    </row>
    <row r="12" spans="1:17" s="178" customFormat="1" ht="48.75" customHeight="1" x14ac:dyDescent="0.2">
      <c r="A12" s="177"/>
      <c r="B12" s="201"/>
      <c r="C12" s="77"/>
      <c r="D12" s="352" t="s">
        <v>248</v>
      </c>
      <c r="E12" s="353"/>
      <c r="F12" s="354"/>
      <c r="G12" s="187">
        <v>1</v>
      </c>
      <c r="H12" s="187">
        <v>2</v>
      </c>
      <c r="I12" s="188">
        <v>5200000000</v>
      </c>
      <c r="J12" s="189">
        <v>0</v>
      </c>
      <c r="K12" s="202">
        <v>738500</v>
      </c>
      <c r="L12" s="203">
        <v>0</v>
      </c>
      <c r="M12" s="203">
        <v>0</v>
      </c>
      <c r="N12" s="204">
        <v>0</v>
      </c>
      <c r="O12" s="193">
        <f t="shared" si="0"/>
        <v>557120.37</v>
      </c>
      <c r="P12" s="193">
        <f t="shared" si="0"/>
        <v>486500</v>
      </c>
      <c r="Q12" s="193">
        <f t="shared" si="0"/>
        <v>486500</v>
      </c>
    </row>
    <row r="13" spans="1:17" s="71" customFormat="1" ht="27" customHeight="1" x14ac:dyDescent="0.2">
      <c r="A13" s="176"/>
      <c r="B13" s="205"/>
      <c r="C13" s="206"/>
      <c r="D13" s="331" t="s">
        <v>186</v>
      </c>
      <c r="E13" s="332"/>
      <c r="F13" s="342"/>
      <c r="G13" s="208">
        <v>1</v>
      </c>
      <c r="H13" s="208">
        <v>2</v>
      </c>
      <c r="I13" s="209">
        <v>5210000000</v>
      </c>
      <c r="J13" s="210">
        <v>0</v>
      </c>
      <c r="K13" s="198">
        <v>738500</v>
      </c>
      <c r="L13" s="199">
        <v>0</v>
      </c>
      <c r="M13" s="199">
        <v>0</v>
      </c>
      <c r="N13" s="69">
        <v>0</v>
      </c>
      <c r="O13" s="211">
        <f t="shared" si="0"/>
        <v>557120.37</v>
      </c>
      <c r="P13" s="211">
        <f t="shared" si="0"/>
        <v>486500</v>
      </c>
      <c r="Q13" s="211">
        <f t="shared" si="0"/>
        <v>486500</v>
      </c>
    </row>
    <row r="14" spans="1:17" s="71" customFormat="1" ht="14.25" customHeight="1" x14ac:dyDescent="0.2">
      <c r="A14" s="176"/>
      <c r="B14" s="201"/>
      <c r="C14" s="78"/>
      <c r="D14" s="207"/>
      <c r="E14" s="331" t="s">
        <v>136</v>
      </c>
      <c r="F14" s="342"/>
      <c r="G14" s="208">
        <v>1</v>
      </c>
      <c r="H14" s="208">
        <v>2</v>
      </c>
      <c r="I14" s="209">
        <v>5210010010</v>
      </c>
      <c r="J14" s="210">
        <v>0</v>
      </c>
      <c r="K14" s="198">
        <v>738500</v>
      </c>
      <c r="L14" s="199">
        <v>0</v>
      </c>
      <c r="M14" s="199">
        <v>0</v>
      </c>
      <c r="N14" s="69">
        <v>0</v>
      </c>
      <c r="O14" s="211">
        <f>O15</f>
        <v>557120.37</v>
      </c>
      <c r="P14" s="211">
        <f>P15</f>
        <v>486500</v>
      </c>
      <c r="Q14" s="211">
        <f>Q15</f>
        <v>486500</v>
      </c>
    </row>
    <row r="15" spans="1:17" s="71" customFormat="1" ht="26.25" customHeight="1" x14ac:dyDescent="0.2">
      <c r="A15" s="176"/>
      <c r="B15" s="201"/>
      <c r="C15" s="78"/>
      <c r="D15" s="212"/>
      <c r="E15" s="207"/>
      <c r="F15" s="79" t="s">
        <v>137</v>
      </c>
      <c r="G15" s="208">
        <v>1</v>
      </c>
      <c r="H15" s="208">
        <v>2</v>
      </c>
      <c r="I15" s="209">
        <v>5210010010</v>
      </c>
      <c r="J15" s="210">
        <v>120</v>
      </c>
      <c r="K15" s="198">
        <v>738500</v>
      </c>
      <c r="L15" s="199">
        <v>0</v>
      </c>
      <c r="M15" s="199">
        <v>0</v>
      </c>
      <c r="N15" s="69">
        <v>0</v>
      </c>
      <c r="O15" s="211">
        <f>'Приложение 8'!X16</f>
        <v>557120.37</v>
      </c>
      <c r="P15" s="211">
        <f>'Приложение 8'!Y16</f>
        <v>486500</v>
      </c>
      <c r="Q15" s="211">
        <f>'Приложение 8'!Z16</f>
        <v>486500</v>
      </c>
    </row>
    <row r="16" spans="1:17" s="71" customFormat="1" ht="37.5" customHeight="1" x14ac:dyDescent="0.2">
      <c r="A16" s="176"/>
      <c r="B16" s="194"/>
      <c r="C16" s="343" t="s">
        <v>140</v>
      </c>
      <c r="D16" s="344"/>
      <c r="E16" s="344"/>
      <c r="F16" s="345"/>
      <c r="G16" s="195">
        <v>1</v>
      </c>
      <c r="H16" s="195">
        <v>4</v>
      </c>
      <c r="I16" s="196">
        <v>0</v>
      </c>
      <c r="J16" s="197">
        <v>0</v>
      </c>
      <c r="K16" s="198">
        <v>2828400</v>
      </c>
      <c r="L16" s="199">
        <v>0</v>
      </c>
      <c r="M16" s="199">
        <v>0</v>
      </c>
      <c r="N16" s="69">
        <v>0</v>
      </c>
      <c r="O16" s="213">
        <f t="shared" ref="O16:Q18" si="1">O17</f>
        <v>1292897.9099999999</v>
      </c>
      <c r="P16" s="213">
        <f t="shared" si="1"/>
        <v>974900</v>
      </c>
      <c r="Q16" s="213">
        <f t="shared" si="1"/>
        <v>976000</v>
      </c>
    </row>
    <row r="17" spans="1:17" s="178" customFormat="1" ht="36.75" customHeight="1" x14ac:dyDescent="0.2">
      <c r="A17" s="177"/>
      <c r="B17" s="201"/>
      <c r="C17" s="77"/>
      <c r="D17" s="331" t="s">
        <v>248</v>
      </c>
      <c r="E17" s="332"/>
      <c r="F17" s="333"/>
      <c r="G17" s="214">
        <v>1</v>
      </c>
      <c r="H17" s="214">
        <v>4</v>
      </c>
      <c r="I17" s="215">
        <v>5200000000</v>
      </c>
      <c r="J17" s="216">
        <v>0</v>
      </c>
      <c r="K17" s="190">
        <v>738500</v>
      </c>
      <c r="L17" s="191">
        <v>0</v>
      </c>
      <c r="M17" s="191">
        <v>0</v>
      </c>
      <c r="N17" s="192">
        <v>0</v>
      </c>
      <c r="O17" s="217">
        <f t="shared" si="1"/>
        <v>1292897.9099999999</v>
      </c>
      <c r="P17" s="217">
        <f t="shared" si="1"/>
        <v>974900</v>
      </c>
      <c r="Q17" s="217">
        <f t="shared" si="1"/>
        <v>976000</v>
      </c>
    </row>
    <row r="18" spans="1:17" s="71" customFormat="1" ht="24.75" customHeight="1" x14ac:dyDescent="0.2">
      <c r="A18" s="176"/>
      <c r="B18" s="205"/>
      <c r="C18" s="206"/>
      <c r="D18" s="331" t="s">
        <v>186</v>
      </c>
      <c r="E18" s="332"/>
      <c r="F18" s="342"/>
      <c r="G18" s="208">
        <v>1</v>
      </c>
      <c r="H18" s="208">
        <v>2</v>
      </c>
      <c r="I18" s="209">
        <v>5210000000</v>
      </c>
      <c r="J18" s="210">
        <v>0</v>
      </c>
      <c r="K18" s="198">
        <v>738500</v>
      </c>
      <c r="L18" s="199">
        <v>0</v>
      </c>
      <c r="M18" s="199">
        <v>0</v>
      </c>
      <c r="N18" s="69">
        <v>0</v>
      </c>
      <c r="O18" s="219">
        <f t="shared" si="1"/>
        <v>1292897.9099999999</v>
      </c>
      <c r="P18" s="211">
        <f t="shared" si="1"/>
        <v>974900</v>
      </c>
      <c r="Q18" s="211">
        <f t="shared" si="1"/>
        <v>976000</v>
      </c>
    </row>
    <row r="19" spans="1:17" s="71" customFormat="1" ht="14.25" customHeight="1" x14ac:dyDescent="0.2">
      <c r="A19" s="176"/>
      <c r="B19" s="201"/>
      <c r="C19" s="78"/>
      <c r="D19" s="207"/>
      <c r="E19" s="328" t="s">
        <v>141</v>
      </c>
      <c r="F19" s="328"/>
      <c r="G19" s="208">
        <v>1</v>
      </c>
      <c r="H19" s="208">
        <v>4</v>
      </c>
      <c r="I19" s="209">
        <v>5210010020</v>
      </c>
      <c r="J19" s="210">
        <v>0</v>
      </c>
      <c r="K19" s="198">
        <v>2828400</v>
      </c>
      <c r="L19" s="199">
        <v>0</v>
      </c>
      <c r="M19" s="199">
        <v>0</v>
      </c>
      <c r="N19" s="69">
        <v>0</v>
      </c>
      <c r="O19" s="219">
        <f>O20+O21+O22+O23</f>
        <v>1292897.9099999999</v>
      </c>
      <c r="P19" s="219">
        <f>P20+P21+P22</f>
        <v>974900</v>
      </c>
      <c r="Q19" s="219">
        <f>Q20+Q21+Q22</f>
        <v>976000</v>
      </c>
    </row>
    <row r="20" spans="1:17" s="71" customFormat="1" ht="24.75" customHeight="1" x14ac:dyDescent="0.2">
      <c r="A20" s="176"/>
      <c r="B20" s="201"/>
      <c r="C20" s="78"/>
      <c r="D20" s="212"/>
      <c r="E20" s="207"/>
      <c r="F20" s="79" t="s">
        <v>137</v>
      </c>
      <c r="G20" s="208">
        <v>1</v>
      </c>
      <c r="H20" s="208">
        <v>4</v>
      </c>
      <c r="I20" s="209">
        <v>5210010020</v>
      </c>
      <c r="J20" s="210">
        <v>120</v>
      </c>
      <c r="K20" s="198">
        <v>1951600</v>
      </c>
      <c r="L20" s="199">
        <v>0</v>
      </c>
      <c r="M20" s="199">
        <v>0</v>
      </c>
      <c r="N20" s="69">
        <v>0</v>
      </c>
      <c r="O20" s="211">
        <f>'Приложение 8'!X23</f>
        <v>867065.50999999989</v>
      </c>
      <c r="P20" s="211">
        <f>'Приложение 8'!Y23</f>
        <v>940500</v>
      </c>
      <c r="Q20" s="211">
        <f>'Приложение 8'!Z23</f>
        <v>941600</v>
      </c>
    </row>
    <row r="21" spans="1:17" s="71" customFormat="1" ht="27.75" customHeight="1" x14ac:dyDescent="0.2">
      <c r="A21" s="176"/>
      <c r="B21" s="201"/>
      <c r="C21" s="78"/>
      <c r="D21" s="212"/>
      <c r="E21" s="207"/>
      <c r="F21" s="79" t="s">
        <v>142</v>
      </c>
      <c r="G21" s="208">
        <v>1</v>
      </c>
      <c r="H21" s="208">
        <v>4</v>
      </c>
      <c r="I21" s="209">
        <v>5210010020</v>
      </c>
      <c r="J21" s="210">
        <v>240</v>
      </c>
      <c r="K21" s="198">
        <v>835700</v>
      </c>
      <c r="L21" s="199">
        <v>0</v>
      </c>
      <c r="M21" s="199">
        <v>0</v>
      </c>
      <c r="N21" s="69">
        <v>0</v>
      </c>
      <c r="O21" s="211">
        <f>'Приложение 8'!X27</f>
        <v>411432.4</v>
      </c>
      <c r="P21" s="211">
        <f>'Приложение 8'!Y27</f>
        <v>20800</v>
      </c>
      <c r="Q21" s="211">
        <f>'Приложение 8'!Z27</f>
        <v>20800</v>
      </c>
    </row>
    <row r="22" spans="1:17" s="71" customFormat="1" ht="14.25" customHeight="1" x14ac:dyDescent="0.2">
      <c r="A22" s="176"/>
      <c r="B22" s="201"/>
      <c r="C22" s="78"/>
      <c r="D22" s="212"/>
      <c r="E22" s="207"/>
      <c r="F22" s="79" t="s">
        <v>144</v>
      </c>
      <c r="G22" s="208">
        <v>1</v>
      </c>
      <c r="H22" s="208">
        <v>4</v>
      </c>
      <c r="I22" s="209">
        <v>5210010020</v>
      </c>
      <c r="J22" s="210" t="s">
        <v>145</v>
      </c>
      <c r="K22" s="198">
        <v>26500</v>
      </c>
      <c r="L22" s="199">
        <v>0</v>
      </c>
      <c r="M22" s="199">
        <v>0</v>
      </c>
      <c r="N22" s="69">
        <v>0</v>
      </c>
      <c r="O22" s="211">
        <f>'Приложение 8'!X31</f>
        <v>14400</v>
      </c>
      <c r="P22" s="211">
        <f>'Приложение 8'!Y31</f>
        <v>13600</v>
      </c>
      <c r="Q22" s="211">
        <f>'Приложение 8'!Z31</f>
        <v>13600</v>
      </c>
    </row>
    <row r="23" spans="1:17" s="71" customFormat="1" ht="14.25" customHeight="1" x14ac:dyDescent="0.2">
      <c r="A23" s="176"/>
      <c r="B23" s="201"/>
      <c r="C23" s="78"/>
      <c r="D23" s="207"/>
      <c r="E23" s="282"/>
      <c r="F23" s="288" t="s">
        <v>240</v>
      </c>
      <c r="G23" s="208">
        <v>1</v>
      </c>
      <c r="H23" s="208">
        <v>4</v>
      </c>
      <c r="I23" s="209">
        <v>5210010020</v>
      </c>
      <c r="J23" s="210">
        <v>853</v>
      </c>
      <c r="K23" s="198"/>
      <c r="L23" s="199"/>
      <c r="M23" s="199"/>
      <c r="N23" s="69"/>
      <c r="O23" s="211">
        <v>0</v>
      </c>
      <c r="P23" s="211">
        <v>0</v>
      </c>
      <c r="Q23" s="211">
        <v>0</v>
      </c>
    </row>
    <row r="24" spans="1:17" s="71" customFormat="1" ht="14.25" customHeight="1" x14ac:dyDescent="0.2">
      <c r="A24" s="176"/>
      <c r="B24" s="298"/>
      <c r="C24" s="299"/>
      <c r="D24" s="300"/>
      <c r="E24" s="301"/>
      <c r="F24" s="288" t="s">
        <v>240</v>
      </c>
      <c r="G24" s="208">
        <v>1</v>
      </c>
      <c r="H24" s="208">
        <v>13</v>
      </c>
      <c r="I24" s="209">
        <v>7700095100</v>
      </c>
      <c r="J24" s="210">
        <v>853</v>
      </c>
      <c r="K24" s="198"/>
      <c r="L24" s="199"/>
      <c r="M24" s="199"/>
      <c r="N24" s="69"/>
      <c r="O24" s="211">
        <v>909</v>
      </c>
      <c r="P24" s="211"/>
      <c r="Q24" s="211"/>
    </row>
    <row r="25" spans="1:17" s="137" customFormat="1" ht="38.25" customHeight="1" x14ac:dyDescent="0.2">
      <c r="A25" s="179"/>
      <c r="B25" s="220"/>
      <c r="C25" s="221"/>
      <c r="D25" s="337" t="s">
        <v>146</v>
      </c>
      <c r="E25" s="338"/>
      <c r="F25" s="339"/>
      <c r="G25" s="222">
        <v>1</v>
      </c>
      <c r="H25" s="222">
        <v>6</v>
      </c>
      <c r="I25" s="223">
        <v>0</v>
      </c>
      <c r="J25" s="224">
        <v>0</v>
      </c>
      <c r="K25" s="225"/>
      <c r="L25" s="226"/>
      <c r="M25" s="226"/>
      <c r="N25" s="227"/>
      <c r="O25" s="219">
        <f>O26</f>
        <v>15400</v>
      </c>
      <c r="P25" s="219">
        <f t="shared" ref="P25:Q27" si="2">P26</f>
        <v>15400</v>
      </c>
      <c r="Q25" s="219">
        <f t="shared" si="2"/>
        <v>15400</v>
      </c>
    </row>
    <row r="26" spans="1:17" s="137" customFormat="1" ht="39" customHeight="1" x14ac:dyDescent="0.2">
      <c r="A26" s="179"/>
      <c r="B26" s="220"/>
      <c r="C26" s="221"/>
      <c r="D26" s="228"/>
      <c r="E26" s="340" t="s">
        <v>248</v>
      </c>
      <c r="F26" s="341"/>
      <c r="G26" s="229">
        <v>1</v>
      </c>
      <c r="H26" s="229">
        <v>6</v>
      </c>
      <c r="I26" s="230">
        <v>5200000000</v>
      </c>
      <c r="J26" s="231">
        <v>0</v>
      </c>
      <c r="K26" s="225"/>
      <c r="L26" s="226"/>
      <c r="M26" s="226"/>
      <c r="N26" s="227"/>
      <c r="O26" s="219">
        <f>O27</f>
        <v>15400</v>
      </c>
      <c r="P26" s="219">
        <f t="shared" si="2"/>
        <v>15400</v>
      </c>
      <c r="Q26" s="219">
        <f t="shared" si="2"/>
        <v>15400</v>
      </c>
    </row>
    <row r="27" spans="1:17" s="137" customFormat="1" ht="28.5" customHeight="1" x14ac:dyDescent="0.2">
      <c r="A27" s="179"/>
      <c r="B27" s="220"/>
      <c r="C27" s="221"/>
      <c r="D27" s="228"/>
      <c r="E27" s="340" t="s">
        <v>186</v>
      </c>
      <c r="F27" s="341"/>
      <c r="G27" s="232">
        <v>1</v>
      </c>
      <c r="H27" s="232">
        <v>6</v>
      </c>
      <c r="I27" s="233">
        <v>5210000000</v>
      </c>
      <c r="J27" s="234">
        <v>0</v>
      </c>
      <c r="K27" s="225"/>
      <c r="L27" s="226"/>
      <c r="M27" s="226"/>
      <c r="N27" s="227"/>
      <c r="O27" s="219">
        <f>O28</f>
        <v>15400</v>
      </c>
      <c r="P27" s="219">
        <f t="shared" si="2"/>
        <v>15400</v>
      </c>
      <c r="Q27" s="219">
        <f t="shared" si="2"/>
        <v>15400</v>
      </c>
    </row>
    <row r="28" spans="1:17" s="137" customFormat="1" ht="30" customHeight="1" x14ac:dyDescent="0.2">
      <c r="A28" s="179"/>
      <c r="B28" s="220"/>
      <c r="C28" s="221"/>
      <c r="D28" s="228"/>
      <c r="E28" s="235"/>
      <c r="F28" s="236" t="s">
        <v>147</v>
      </c>
      <c r="G28" s="232">
        <v>1</v>
      </c>
      <c r="H28" s="232">
        <v>6</v>
      </c>
      <c r="I28" s="233">
        <v>5210010080</v>
      </c>
      <c r="J28" s="234">
        <v>0</v>
      </c>
      <c r="K28" s="225">
        <v>26500</v>
      </c>
      <c r="L28" s="226">
        <v>0</v>
      </c>
      <c r="M28" s="226">
        <v>0</v>
      </c>
      <c r="N28" s="227">
        <v>0</v>
      </c>
      <c r="O28" s="219">
        <f>O29</f>
        <v>15400</v>
      </c>
      <c r="P28" s="219">
        <f>P29</f>
        <v>15400</v>
      </c>
      <c r="Q28" s="219">
        <f>Q29</f>
        <v>15400</v>
      </c>
    </row>
    <row r="29" spans="1:17" s="137" customFormat="1" ht="15" customHeight="1" x14ac:dyDescent="0.2">
      <c r="A29" s="179"/>
      <c r="B29" s="220"/>
      <c r="C29" s="237"/>
      <c r="D29" s="238"/>
      <c r="E29" s="239"/>
      <c r="F29" s="240" t="s">
        <v>144</v>
      </c>
      <c r="G29" s="232">
        <v>1</v>
      </c>
      <c r="H29" s="232">
        <v>6</v>
      </c>
      <c r="I29" s="233">
        <v>5210010080</v>
      </c>
      <c r="J29" s="234" t="s">
        <v>145</v>
      </c>
      <c r="K29" s="225"/>
      <c r="L29" s="226"/>
      <c r="M29" s="226"/>
      <c r="N29" s="227"/>
      <c r="O29" s="219">
        <f>'Приложение 8'!X37</f>
        <v>15400</v>
      </c>
      <c r="P29" s="219">
        <f>'Приложение 8'!Y37</f>
        <v>15400</v>
      </c>
      <c r="Q29" s="219">
        <f>'Приложение 8'!Z37</f>
        <v>15400</v>
      </c>
    </row>
    <row r="30" spans="1:17" s="71" customFormat="1" ht="14.25" customHeight="1" x14ac:dyDescent="0.2">
      <c r="A30" s="176"/>
      <c r="B30" s="329" t="s">
        <v>148</v>
      </c>
      <c r="C30" s="329"/>
      <c r="D30" s="329"/>
      <c r="E30" s="329"/>
      <c r="F30" s="329"/>
      <c r="G30" s="195">
        <v>2</v>
      </c>
      <c r="H30" s="195">
        <v>0</v>
      </c>
      <c r="I30" s="196">
        <v>0</v>
      </c>
      <c r="J30" s="197">
        <v>0</v>
      </c>
      <c r="K30" s="198">
        <v>158200</v>
      </c>
      <c r="L30" s="199">
        <v>0</v>
      </c>
      <c r="M30" s="199">
        <v>0</v>
      </c>
      <c r="N30" s="69">
        <v>0</v>
      </c>
      <c r="O30" s="200">
        <f>O31</f>
        <v>101900</v>
      </c>
      <c r="P30" s="200">
        <f t="shared" ref="P30:Q33" si="3">P31</f>
        <v>103000</v>
      </c>
      <c r="Q30" s="200">
        <f t="shared" si="3"/>
        <v>107100</v>
      </c>
    </row>
    <row r="31" spans="1:17" s="71" customFormat="1" ht="15" customHeight="1" x14ac:dyDescent="0.2">
      <c r="A31" s="176"/>
      <c r="B31" s="194"/>
      <c r="C31" s="330" t="s">
        <v>149</v>
      </c>
      <c r="D31" s="330"/>
      <c r="E31" s="330"/>
      <c r="F31" s="330"/>
      <c r="G31" s="195">
        <v>2</v>
      </c>
      <c r="H31" s="195">
        <v>3</v>
      </c>
      <c r="I31" s="196">
        <v>0</v>
      </c>
      <c r="J31" s="197">
        <v>0</v>
      </c>
      <c r="K31" s="198">
        <v>158200</v>
      </c>
      <c r="L31" s="199">
        <v>0</v>
      </c>
      <c r="M31" s="199">
        <v>0</v>
      </c>
      <c r="N31" s="69">
        <v>0</v>
      </c>
      <c r="O31" s="200">
        <f>O32</f>
        <v>101900</v>
      </c>
      <c r="P31" s="200">
        <f t="shared" si="3"/>
        <v>103000</v>
      </c>
      <c r="Q31" s="200">
        <f t="shared" si="3"/>
        <v>107100</v>
      </c>
    </row>
    <row r="32" spans="1:17" s="178" customFormat="1" ht="40.5" customHeight="1" x14ac:dyDescent="0.2">
      <c r="A32" s="177"/>
      <c r="B32" s="201"/>
      <c r="C32" s="77"/>
      <c r="D32" s="331" t="s">
        <v>248</v>
      </c>
      <c r="E32" s="332"/>
      <c r="F32" s="333"/>
      <c r="G32" s="214">
        <v>2</v>
      </c>
      <c r="H32" s="214">
        <v>3</v>
      </c>
      <c r="I32" s="215">
        <v>5200000000</v>
      </c>
      <c r="J32" s="216">
        <v>0</v>
      </c>
      <c r="K32" s="190">
        <v>738500</v>
      </c>
      <c r="L32" s="191">
        <v>0</v>
      </c>
      <c r="M32" s="191">
        <v>0</v>
      </c>
      <c r="N32" s="192">
        <v>0</v>
      </c>
      <c r="O32" s="218">
        <f>O33</f>
        <v>101900</v>
      </c>
      <c r="P32" s="218">
        <f t="shared" si="3"/>
        <v>103000</v>
      </c>
      <c r="Q32" s="218">
        <f t="shared" si="3"/>
        <v>107100</v>
      </c>
    </row>
    <row r="33" spans="1:17" s="71" customFormat="1" ht="25.5" customHeight="1" x14ac:dyDescent="0.2">
      <c r="A33" s="176"/>
      <c r="B33" s="201"/>
      <c r="C33" s="77"/>
      <c r="D33" s="328" t="s">
        <v>150</v>
      </c>
      <c r="E33" s="328"/>
      <c r="F33" s="328"/>
      <c r="G33" s="208">
        <v>2</v>
      </c>
      <c r="H33" s="208">
        <v>3</v>
      </c>
      <c r="I33" s="209">
        <v>5220000000</v>
      </c>
      <c r="J33" s="210">
        <v>0</v>
      </c>
      <c r="K33" s="198">
        <v>158200</v>
      </c>
      <c r="L33" s="199">
        <v>0</v>
      </c>
      <c r="M33" s="199">
        <v>0</v>
      </c>
      <c r="N33" s="69">
        <v>0</v>
      </c>
      <c r="O33" s="211">
        <f>O34</f>
        <v>101900</v>
      </c>
      <c r="P33" s="211">
        <f t="shared" si="3"/>
        <v>103000</v>
      </c>
      <c r="Q33" s="211">
        <f t="shared" si="3"/>
        <v>107100</v>
      </c>
    </row>
    <row r="34" spans="1:17" s="71" customFormat="1" ht="26.25" customHeight="1" x14ac:dyDescent="0.2">
      <c r="A34" s="176"/>
      <c r="B34" s="201"/>
      <c r="C34" s="78"/>
      <c r="D34" s="207"/>
      <c r="E34" s="328" t="s">
        <v>151</v>
      </c>
      <c r="F34" s="328"/>
      <c r="G34" s="208">
        <v>2</v>
      </c>
      <c r="H34" s="208">
        <v>3</v>
      </c>
      <c r="I34" s="209">
        <v>5220051180</v>
      </c>
      <c r="J34" s="210">
        <v>0</v>
      </c>
      <c r="K34" s="198">
        <v>158200</v>
      </c>
      <c r="L34" s="199">
        <v>0</v>
      </c>
      <c r="M34" s="199">
        <v>0</v>
      </c>
      <c r="N34" s="69">
        <v>0</v>
      </c>
      <c r="O34" s="211">
        <f>O35+O36</f>
        <v>101900</v>
      </c>
      <c r="P34" s="211">
        <f>P35+P36</f>
        <v>103000</v>
      </c>
      <c r="Q34" s="211">
        <f>Q35+Q36</f>
        <v>107100</v>
      </c>
    </row>
    <row r="35" spans="1:17" s="71" customFormat="1" ht="12" customHeight="1" x14ac:dyDescent="0.2">
      <c r="A35" s="176"/>
      <c r="B35" s="201"/>
      <c r="C35" s="78"/>
      <c r="D35" s="212"/>
      <c r="E35" s="207"/>
      <c r="F35" s="79" t="s">
        <v>137</v>
      </c>
      <c r="G35" s="208">
        <v>2</v>
      </c>
      <c r="H35" s="208">
        <v>3</v>
      </c>
      <c r="I35" s="209">
        <v>5220051180</v>
      </c>
      <c r="J35" s="210">
        <v>120</v>
      </c>
      <c r="K35" s="198">
        <v>144400</v>
      </c>
      <c r="L35" s="199">
        <v>0</v>
      </c>
      <c r="M35" s="199">
        <v>0</v>
      </c>
      <c r="N35" s="69">
        <v>0</v>
      </c>
      <c r="O35" s="211">
        <f>'Приложение 8'!X44</f>
        <v>101900</v>
      </c>
      <c r="P35" s="211">
        <f>'Приложение 8'!Y44</f>
        <v>101000</v>
      </c>
      <c r="Q35" s="211">
        <f>'Приложение 8'!Z44</f>
        <v>105000</v>
      </c>
    </row>
    <row r="36" spans="1:17" s="71" customFormat="1" ht="25.5" customHeight="1" x14ac:dyDescent="0.2">
      <c r="A36" s="176"/>
      <c r="B36" s="201"/>
      <c r="C36" s="78"/>
      <c r="D36" s="212"/>
      <c r="E36" s="207"/>
      <c r="F36" s="79" t="s">
        <v>142</v>
      </c>
      <c r="G36" s="208">
        <v>2</v>
      </c>
      <c r="H36" s="208">
        <v>3</v>
      </c>
      <c r="I36" s="209">
        <v>5220051180</v>
      </c>
      <c r="J36" s="210">
        <v>240</v>
      </c>
      <c r="K36" s="198">
        <v>13800</v>
      </c>
      <c r="L36" s="199">
        <v>0</v>
      </c>
      <c r="M36" s="199">
        <v>0</v>
      </c>
      <c r="N36" s="69">
        <v>0</v>
      </c>
      <c r="O36" s="211">
        <f>'Приложение 8'!X47</f>
        <v>0</v>
      </c>
      <c r="P36" s="211">
        <f>'Приложение 8'!Y47</f>
        <v>2000</v>
      </c>
      <c r="Q36" s="211">
        <f>'Приложение 8'!Z47</f>
        <v>2100</v>
      </c>
    </row>
    <row r="37" spans="1:17" s="71" customFormat="1" ht="30" customHeight="1" x14ac:dyDescent="0.2">
      <c r="A37" s="176"/>
      <c r="B37" s="329" t="s">
        <v>153</v>
      </c>
      <c r="C37" s="329"/>
      <c r="D37" s="329"/>
      <c r="E37" s="329"/>
      <c r="F37" s="329"/>
      <c r="G37" s="195">
        <v>3</v>
      </c>
      <c r="H37" s="195">
        <v>0</v>
      </c>
      <c r="I37" s="196">
        <v>0</v>
      </c>
      <c r="J37" s="197">
        <v>0</v>
      </c>
      <c r="K37" s="198">
        <v>101200</v>
      </c>
      <c r="L37" s="199">
        <v>0</v>
      </c>
      <c r="M37" s="199">
        <v>0</v>
      </c>
      <c r="N37" s="69">
        <v>0</v>
      </c>
      <c r="O37" s="200">
        <f>O38</f>
        <v>19530</v>
      </c>
      <c r="P37" s="200">
        <f t="shared" ref="P37:Q40" si="4">P38</f>
        <v>5000</v>
      </c>
      <c r="Q37" s="200">
        <f t="shared" si="4"/>
        <v>5000</v>
      </c>
    </row>
    <row r="38" spans="1:17" s="71" customFormat="1" ht="14.25" customHeight="1" x14ac:dyDescent="0.2">
      <c r="A38" s="176"/>
      <c r="B38" s="194"/>
      <c r="C38" s="330" t="s">
        <v>154</v>
      </c>
      <c r="D38" s="330"/>
      <c r="E38" s="330"/>
      <c r="F38" s="330"/>
      <c r="G38" s="195">
        <v>3</v>
      </c>
      <c r="H38" s="195">
        <v>10</v>
      </c>
      <c r="I38" s="196">
        <v>0</v>
      </c>
      <c r="J38" s="197">
        <v>0</v>
      </c>
      <c r="K38" s="198">
        <v>60000</v>
      </c>
      <c r="L38" s="199">
        <v>0</v>
      </c>
      <c r="M38" s="199">
        <v>0</v>
      </c>
      <c r="N38" s="69">
        <v>0</v>
      </c>
      <c r="O38" s="200">
        <f>O39</f>
        <v>19530</v>
      </c>
      <c r="P38" s="200">
        <f t="shared" si="4"/>
        <v>5000</v>
      </c>
      <c r="Q38" s="200">
        <f t="shared" si="4"/>
        <v>5000</v>
      </c>
    </row>
    <row r="39" spans="1:17" s="178" customFormat="1" ht="39.75" customHeight="1" x14ac:dyDescent="0.2">
      <c r="A39" s="177"/>
      <c r="B39" s="201"/>
      <c r="C39" s="77"/>
      <c r="D39" s="331" t="s">
        <v>248</v>
      </c>
      <c r="E39" s="332"/>
      <c r="F39" s="333"/>
      <c r="G39" s="214">
        <v>3</v>
      </c>
      <c r="H39" s="214">
        <v>10</v>
      </c>
      <c r="I39" s="215">
        <v>5200000000</v>
      </c>
      <c r="J39" s="216">
        <v>0</v>
      </c>
      <c r="K39" s="190">
        <v>738500</v>
      </c>
      <c r="L39" s="191">
        <v>0</v>
      </c>
      <c r="M39" s="191">
        <v>0</v>
      </c>
      <c r="N39" s="192">
        <v>0</v>
      </c>
      <c r="O39" s="218">
        <f>O40</f>
        <v>19530</v>
      </c>
      <c r="P39" s="218">
        <f t="shared" si="4"/>
        <v>5000</v>
      </c>
      <c r="Q39" s="218">
        <f t="shared" si="4"/>
        <v>5000</v>
      </c>
    </row>
    <row r="40" spans="1:17" s="71" customFormat="1" ht="26.25" customHeight="1" x14ac:dyDescent="0.2">
      <c r="A40" s="176"/>
      <c r="B40" s="201"/>
      <c r="C40" s="77"/>
      <c r="D40" s="328" t="s">
        <v>187</v>
      </c>
      <c r="E40" s="328"/>
      <c r="F40" s="328"/>
      <c r="G40" s="208">
        <v>3</v>
      </c>
      <c r="H40" s="208">
        <v>10</v>
      </c>
      <c r="I40" s="209">
        <v>5230000000</v>
      </c>
      <c r="J40" s="210">
        <v>0</v>
      </c>
      <c r="K40" s="198">
        <v>60000</v>
      </c>
      <c r="L40" s="199">
        <v>0</v>
      </c>
      <c r="M40" s="199">
        <v>0</v>
      </c>
      <c r="N40" s="69">
        <v>0</v>
      </c>
      <c r="O40" s="211">
        <f>O41</f>
        <v>19530</v>
      </c>
      <c r="P40" s="211">
        <f t="shared" si="4"/>
        <v>5000</v>
      </c>
      <c r="Q40" s="211">
        <f t="shared" si="4"/>
        <v>5000</v>
      </c>
    </row>
    <row r="41" spans="1:17" s="71" customFormat="1" ht="26.25" customHeight="1" x14ac:dyDescent="0.2">
      <c r="A41" s="176"/>
      <c r="B41" s="201"/>
      <c r="C41" s="78"/>
      <c r="D41" s="212"/>
      <c r="E41" s="207"/>
      <c r="F41" s="79" t="s">
        <v>155</v>
      </c>
      <c r="G41" s="208">
        <v>3</v>
      </c>
      <c r="H41" s="208">
        <v>10</v>
      </c>
      <c r="I41" s="209">
        <v>5230095020</v>
      </c>
      <c r="J41" s="210">
        <v>0</v>
      </c>
      <c r="K41" s="198">
        <v>60000</v>
      </c>
      <c r="L41" s="199">
        <v>0</v>
      </c>
      <c r="M41" s="199">
        <v>0</v>
      </c>
      <c r="N41" s="69">
        <v>0</v>
      </c>
      <c r="O41" s="211">
        <f>O42</f>
        <v>19530</v>
      </c>
      <c r="P41" s="211">
        <f>P42</f>
        <v>5000</v>
      </c>
      <c r="Q41" s="211">
        <f>Q42</f>
        <v>5000</v>
      </c>
    </row>
    <row r="42" spans="1:17" s="71" customFormat="1" ht="30.75" customHeight="1" x14ac:dyDescent="0.2">
      <c r="A42" s="176"/>
      <c r="B42" s="201"/>
      <c r="C42" s="78"/>
      <c r="D42" s="212"/>
      <c r="E42" s="207"/>
      <c r="F42" s="79" t="s">
        <v>142</v>
      </c>
      <c r="G42" s="208">
        <v>3</v>
      </c>
      <c r="H42" s="208">
        <v>10</v>
      </c>
      <c r="I42" s="209">
        <v>5230095020</v>
      </c>
      <c r="J42" s="210">
        <v>240</v>
      </c>
      <c r="K42" s="198">
        <v>60000</v>
      </c>
      <c r="L42" s="199">
        <v>0</v>
      </c>
      <c r="M42" s="199">
        <v>0</v>
      </c>
      <c r="N42" s="69">
        <v>0</v>
      </c>
      <c r="O42" s="211">
        <f>'Приложение 8'!X54</f>
        <v>19530</v>
      </c>
      <c r="P42" s="211">
        <f>'Приложение 8'!Y54</f>
        <v>5000</v>
      </c>
      <c r="Q42" s="211">
        <f>'Приложение 8'!Z54</f>
        <v>5000</v>
      </c>
    </row>
    <row r="43" spans="1:17" s="71" customFormat="1" ht="17.25" customHeight="1" x14ac:dyDescent="0.2">
      <c r="A43" s="176"/>
      <c r="B43" s="334" t="s">
        <v>156</v>
      </c>
      <c r="C43" s="335"/>
      <c r="D43" s="335"/>
      <c r="E43" s="335"/>
      <c r="F43" s="336"/>
      <c r="G43" s="195">
        <v>4</v>
      </c>
      <c r="H43" s="195">
        <v>0</v>
      </c>
      <c r="I43" s="196">
        <v>0</v>
      </c>
      <c r="J43" s="197">
        <v>0</v>
      </c>
      <c r="K43" s="241"/>
      <c r="L43" s="242"/>
      <c r="M43" s="242"/>
      <c r="N43" s="76"/>
      <c r="O43" s="200">
        <f>O44</f>
        <v>503821.78</v>
      </c>
      <c r="P43" s="200">
        <f t="shared" ref="P43:Q46" si="5">P44</f>
        <v>179000</v>
      </c>
      <c r="Q43" s="200">
        <f t="shared" si="5"/>
        <v>186000</v>
      </c>
    </row>
    <row r="44" spans="1:17" s="71" customFormat="1" ht="14.25" customHeight="1" x14ac:dyDescent="0.2">
      <c r="A44" s="176"/>
      <c r="B44" s="194"/>
      <c r="C44" s="330" t="s">
        <v>170</v>
      </c>
      <c r="D44" s="330"/>
      <c r="E44" s="330"/>
      <c r="F44" s="330"/>
      <c r="G44" s="195">
        <v>4</v>
      </c>
      <c r="H44" s="195">
        <v>9</v>
      </c>
      <c r="I44" s="196">
        <v>0</v>
      </c>
      <c r="J44" s="197">
        <v>0</v>
      </c>
      <c r="K44" s="198">
        <v>60000</v>
      </c>
      <c r="L44" s="199">
        <v>0</v>
      </c>
      <c r="M44" s="199">
        <v>0</v>
      </c>
      <c r="N44" s="69">
        <v>0</v>
      </c>
      <c r="O44" s="200">
        <f>O45</f>
        <v>503821.78</v>
      </c>
      <c r="P44" s="200">
        <f t="shared" si="5"/>
        <v>179000</v>
      </c>
      <c r="Q44" s="200">
        <f t="shared" si="5"/>
        <v>186000</v>
      </c>
    </row>
    <row r="45" spans="1:17" s="178" customFormat="1" ht="39.75" customHeight="1" x14ac:dyDescent="0.2">
      <c r="A45" s="177"/>
      <c r="B45" s="201"/>
      <c r="C45" s="77"/>
      <c r="D45" s="331" t="s">
        <v>248</v>
      </c>
      <c r="E45" s="332"/>
      <c r="F45" s="333"/>
      <c r="G45" s="214">
        <v>4</v>
      </c>
      <c r="H45" s="214">
        <v>9</v>
      </c>
      <c r="I45" s="215">
        <v>5200000000</v>
      </c>
      <c r="J45" s="216">
        <v>0</v>
      </c>
      <c r="K45" s="190">
        <v>738500</v>
      </c>
      <c r="L45" s="191">
        <v>0</v>
      </c>
      <c r="M45" s="191">
        <v>0</v>
      </c>
      <c r="N45" s="192">
        <v>0</v>
      </c>
      <c r="O45" s="218">
        <f>O46</f>
        <v>503821.78</v>
      </c>
      <c r="P45" s="218">
        <f t="shared" si="5"/>
        <v>179000</v>
      </c>
      <c r="Q45" s="218">
        <f t="shared" si="5"/>
        <v>186000</v>
      </c>
    </row>
    <row r="46" spans="1:17" s="71" customFormat="1" ht="24.75" customHeight="1" x14ac:dyDescent="0.2">
      <c r="A46" s="176"/>
      <c r="B46" s="201"/>
      <c r="C46" s="77"/>
      <c r="D46" s="328" t="s">
        <v>188</v>
      </c>
      <c r="E46" s="328"/>
      <c r="F46" s="328"/>
      <c r="G46" s="208">
        <v>4</v>
      </c>
      <c r="H46" s="208">
        <v>9</v>
      </c>
      <c r="I46" s="209">
        <v>5240000000</v>
      </c>
      <c r="J46" s="210">
        <v>0</v>
      </c>
      <c r="K46" s="198">
        <v>60000</v>
      </c>
      <c r="L46" s="199">
        <v>0</v>
      </c>
      <c r="M46" s="199">
        <v>0</v>
      </c>
      <c r="N46" s="69">
        <v>0</v>
      </c>
      <c r="O46" s="211">
        <f>O47</f>
        <v>503821.78</v>
      </c>
      <c r="P46" s="211">
        <f t="shared" si="5"/>
        <v>179000</v>
      </c>
      <c r="Q46" s="211">
        <f t="shared" si="5"/>
        <v>186000</v>
      </c>
    </row>
    <row r="47" spans="1:17" s="71" customFormat="1" ht="26.25" customHeight="1" x14ac:dyDescent="0.2">
      <c r="A47" s="176"/>
      <c r="B47" s="201"/>
      <c r="C47" s="78"/>
      <c r="D47" s="207"/>
      <c r="E47" s="328" t="s">
        <v>158</v>
      </c>
      <c r="F47" s="328"/>
      <c r="G47" s="208">
        <v>4</v>
      </c>
      <c r="H47" s="208">
        <v>9</v>
      </c>
      <c r="I47" s="209">
        <v>5240095280</v>
      </c>
      <c r="J47" s="210">
        <v>0</v>
      </c>
      <c r="K47" s="198">
        <v>60000</v>
      </c>
      <c r="L47" s="199">
        <v>0</v>
      </c>
      <c r="M47" s="199">
        <v>0</v>
      </c>
      <c r="N47" s="69">
        <v>0</v>
      </c>
      <c r="O47" s="211">
        <f>O48</f>
        <v>503821.78</v>
      </c>
      <c r="P47" s="211">
        <f>P48</f>
        <v>179000</v>
      </c>
      <c r="Q47" s="211">
        <f>Q48</f>
        <v>186000</v>
      </c>
    </row>
    <row r="48" spans="1:17" s="71" customFormat="1" ht="26.25" customHeight="1" x14ac:dyDescent="0.2">
      <c r="A48" s="176"/>
      <c r="B48" s="201"/>
      <c r="C48" s="78"/>
      <c r="D48" s="212"/>
      <c r="E48" s="207"/>
      <c r="F48" s="79" t="s">
        <v>142</v>
      </c>
      <c r="G48" s="208">
        <v>4</v>
      </c>
      <c r="H48" s="208">
        <v>9</v>
      </c>
      <c r="I48" s="209">
        <v>5240095280</v>
      </c>
      <c r="J48" s="210">
        <v>240</v>
      </c>
      <c r="K48" s="198">
        <v>60000</v>
      </c>
      <c r="L48" s="199">
        <v>0</v>
      </c>
      <c r="M48" s="199">
        <v>0</v>
      </c>
      <c r="N48" s="69">
        <v>0</v>
      </c>
      <c r="O48" s="211">
        <f>'Приложение 8'!X61</f>
        <v>503821.78</v>
      </c>
      <c r="P48" s="211">
        <f>'Приложение 8'!Y61</f>
        <v>179000</v>
      </c>
      <c r="Q48" s="211">
        <f>'Приложение 8'!Z61</f>
        <v>186000</v>
      </c>
    </row>
    <row r="49" spans="1:17" s="71" customFormat="1" ht="15" customHeight="1" x14ac:dyDescent="0.2">
      <c r="A49" s="176"/>
      <c r="B49" s="329" t="s">
        <v>160</v>
      </c>
      <c r="C49" s="329"/>
      <c r="D49" s="329"/>
      <c r="E49" s="329"/>
      <c r="F49" s="329"/>
      <c r="G49" s="195">
        <v>5</v>
      </c>
      <c r="H49" s="195">
        <v>0</v>
      </c>
      <c r="I49" s="196">
        <v>0</v>
      </c>
      <c r="J49" s="197">
        <v>0</v>
      </c>
      <c r="K49" s="198">
        <v>2518700</v>
      </c>
      <c r="L49" s="199">
        <v>0</v>
      </c>
      <c r="M49" s="199">
        <v>0</v>
      </c>
      <c r="N49" s="69">
        <v>0</v>
      </c>
      <c r="O49" s="200">
        <f>O50</f>
        <v>154983.78</v>
      </c>
      <c r="P49" s="200">
        <f t="shared" ref="P49:Q52" si="6">P50</f>
        <v>1000</v>
      </c>
      <c r="Q49" s="200">
        <f t="shared" si="6"/>
        <v>1000</v>
      </c>
    </row>
    <row r="50" spans="1:17" s="71" customFormat="1" ht="14.25" customHeight="1" x14ac:dyDescent="0.2">
      <c r="A50" s="176"/>
      <c r="B50" s="194"/>
      <c r="C50" s="330" t="s">
        <v>161</v>
      </c>
      <c r="D50" s="330"/>
      <c r="E50" s="330"/>
      <c r="F50" s="330"/>
      <c r="G50" s="195">
        <v>5</v>
      </c>
      <c r="H50" s="195">
        <v>3</v>
      </c>
      <c r="I50" s="196">
        <v>0</v>
      </c>
      <c r="J50" s="197">
        <v>0</v>
      </c>
      <c r="K50" s="198">
        <v>2518700</v>
      </c>
      <c r="L50" s="199">
        <v>0</v>
      </c>
      <c r="M50" s="199">
        <v>0</v>
      </c>
      <c r="N50" s="69">
        <v>0</v>
      </c>
      <c r="O50" s="200">
        <f>O51</f>
        <v>154983.78</v>
      </c>
      <c r="P50" s="200">
        <f t="shared" si="6"/>
        <v>1000</v>
      </c>
      <c r="Q50" s="200">
        <f t="shared" si="6"/>
        <v>1000</v>
      </c>
    </row>
    <row r="51" spans="1:17" s="178" customFormat="1" ht="39.75" customHeight="1" x14ac:dyDescent="0.2">
      <c r="A51" s="177"/>
      <c r="B51" s="201"/>
      <c r="C51" s="77"/>
      <c r="D51" s="331" t="s">
        <v>248</v>
      </c>
      <c r="E51" s="332"/>
      <c r="F51" s="333"/>
      <c r="G51" s="214">
        <v>5</v>
      </c>
      <c r="H51" s="214">
        <v>3</v>
      </c>
      <c r="I51" s="215">
        <v>5200000000</v>
      </c>
      <c r="J51" s="216">
        <v>0</v>
      </c>
      <c r="K51" s="190">
        <v>738500</v>
      </c>
      <c r="L51" s="191">
        <v>0</v>
      </c>
      <c r="M51" s="191">
        <v>0</v>
      </c>
      <c r="N51" s="192">
        <v>0</v>
      </c>
      <c r="O51" s="218">
        <f>O52</f>
        <v>154983.78</v>
      </c>
      <c r="P51" s="218">
        <f t="shared" si="6"/>
        <v>1000</v>
      </c>
      <c r="Q51" s="218">
        <f t="shared" si="6"/>
        <v>1000</v>
      </c>
    </row>
    <row r="52" spans="1:17" s="71" customFormat="1" ht="24.75" customHeight="1" x14ac:dyDescent="0.2">
      <c r="A52" s="176"/>
      <c r="B52" s="201"/>
      <c r="C52" s="77"/>
      <c r="D52" s="328" t="s">
        <v>189</v>
      </c>
      <c r="E52" s="328"/>
      <c r="F52" s="328"/>
      <c r="G52" s="208">
        <v>5</v>
      </c>
      <c r="H52" s="208">
        <v>3</v>
      </c>
      <c r="I52" s="209">
        <v>5250000000</v>
      </c>
      <c r="J52" s="210">
        <v>0</v>
      </c>
      <c r="K52" s="198">
        <v>2518700</v>
      </c>
      <c r="L52" s="199">
        <v>0</v>
      </c>
      <c r="M52" s="199">
        <v>0</v>
      </c>
      <c r="N52" s="69">
        <v>0</v>
      </c>
      <c r="O52" s="211">
        <f>O53+O55</f>
        <v>154983.78</v>
      </c>
      <c r="P52" s="211">
        <f t="shared" si="6"/>
        <v>1000</v>
      </c>
      <c r="Q52" s="211">
        <f t="shared" si="6"/>
        <v>1000</v>
      </c>
    </row>
    <row r="53" spans="1:17" s="71" customFormat="1" ht="24.75" customHeight="1" x14ac:dyDescent="0.2">
      <c r="A53" s="176"/>
      <c r="B53" s="201"/>
      <c r="C53" s="78"/>
      <c r="D53" s="207"/>
      <c r="E53" s="328" t="s">
        <v>163</v>
      </c>
      <c r="F53" s="328"/>
      <c r="G53" s="208">
        <v>5</v>
      </c>
      <c r="H53" s="208">
        <v>3</v>
      </c>
      <c r="I53" s="209">
        <v>5250095310</v>
      </c>
      <c r="J53" s="210">
        <v>0</v>
      </c>
      <c r="K53" s="198">
        <v>2518700</v>
      </c>
      <c r="L53" s="199">
        <v>0</v>
      </c>
      <c r="M53" s="199">
        <v>0</v>
      </c>
      <c r="N53" s="69">
        <v>0</v>
      </c>
      <c r="O53" s="211">
        <f>O54</f>
        <v>33716.78</v>
      </c>
      <c r="P53" s="211">
        <f>P54</f>
        <v>1000</v>
      </c>
      <c r="Q53" s="211">
        <f>Q54</f>
        <v>1000</v>
      </c>
    </row>
    <row r="54" spans="1:17" s="71" customFormat="1" ht="27.75" customHeight="1" x14ac:dyDescent="0.2">
      <c r="A54" s="176"/>
      <c r="B54" s="201"/>
      <c r="C54" s="78"/>
      <c r="D54" s="212"/>
      <c r="E54" s="207"/>
      <c r="F54" s="79" t="s">
        <v>142</v>
      </c>
      <c r="G54" s="208">
        <v>5</v>
      </c>
      <c r="H54" s="208">
        <v>3</v>
      </c>
      <c r="I54" s="209">
        <v>525009760</v>
      </c>
      <c r="J54" s="210">
        <v>240</v>
      </c>
      <c r="K54" s="198">
        <v>2518700</v>
      </c>
      <c r="L54" s="199">
        <v>0</v>
      </c>
      <c r="M54" s="199">
        <v>0</v>
      </c>
      <c r="N54" s="69">
        <v>0</v>
      </c>
      <c r="O54" s="211">
        <f>'Приложение 8'!X65</f>
        <v>33716.78</v>
      </c>
      <c r="P54" s="211">
        <f>'Приложение 8'!Y69</f>
        <v>1000</v>
      </c>
      <c r="Q54" s="211">
        <f>'Приложение 8'!Z69</f>
        <v>1000</v>
      </c>
    </row>
    <row r="55" spans="1:17" s="71" customFormat="1" ht="27.75" customHeight="1" x14ac:dyDescent="0.2">
      <c r="A55" s="176"/>
      <c r="B55" s="201"/>
      <c r="C55" s="278"/>
      <c r="D55" s="283"/>
      <c r="E55" s="282"/>
      <c r="F55" s="288" t="s">
        <v>226</v>
      </c>
      <c r="G55" s="208">
        <v>5</v>
      </c>
      <c r="H55" s="208">
        <v>3</v>
      </c>
      <c r="I55" s="209" t="s">
        <v>227</v>
      </c>
      <c r="J55" s="210">
        <v>0</v>
      </c>
      <c r="K55" s="198"/>
      <c r="L55" s="199"/>
      <c r="M55" s="199"/>
      <c r="N55" s="69"/>
      <c r="O55" s="211">
        <v>121267</v>
      </c>
      <c r="P55" s="211">
        <v>0</v>
      </c>
      <c r="Q55" s="211">
        <v>0</v>
      </c>
    </row>
    <row r="56" spans="1:17" s="71" customFormat="1" ht="27.75" customHeight="1" x14ac:dyDescent="0.2">
      <c r="A56" s="176"/>
      <c r="B56" s="201"/>
      <c r="C56" s="278"/>
      <c r="D56" s="283"/>
      <c r="E56" s="282"/>
      <c r="F56" s="288" t="s">
        <v>142</v>
      </c>
      <c r="G56" s="208">
        <v>5</v>
      </c>
      <c r="H56" s="208">
        <v>3</v>
      </c>
      <c r="I56" s="209" t="s">
        <v>227</v>
      </c>
      <c r="J56" s="210">
        <v>240</v>
      </c>
      <c r="K56" s="198"/>
      <c r="L56" s="199"/>
      <c r="M56" s="199"/>
      <c r="N56" s="69"/>
      <c r="O56" s="211">
        <v>121267</v>
      </c>
      <c r="P56" s="211">
        <v>0</v>
      </c>
      <c r="Q56" s="211">
        <v>0</v>
      </c>
    </row>
    <row r="57" spans="1:17" s="71" customFormat="1" ht="21" customHeight="1" x14ac:dyDescent="0.2">
      <c r="A57" s="176"/>
      <c r="B57" s="329" t="s">
        <v>164</v>
      </c>
      <c r="C57" s="329"/>
      <c r="D57" s="329"/>
      <c r="E57" s="329"/>
      <c r="F57" s="329"/>
      <c r="G57" s="195">
        <v>8</v>
      </c>
      <c r="H57" s="195">
        <v>0</v>
      </c>
      <c r="I57" s="196">
        <v>0</v>
      </c>
      <c r="J57" s="197">
        <v>0</v>
      </c>
      <c r="K57" s="198">
        <v>6434050</v>
      </c>
      <c r="L57" s="199">
        <v>0</v>
      </c>
      <c r="M57" s="199">
        <v>0</v>
      </c>
      <c r="N57" s="69">
        <v>0</v>
      </c>
      <c r="O57" s="213">
        <f t="shared" ref="O57:Q59" si="7">O58</f>
        <v>1752198.72</v>
      </c>
      <c r="P57" s="200">
        <f t="shared" si="7"/>
        <v>1540000</v>
      </c>
      <c r="Q57" s="200">
        <f t="shared" si="7"/>
        <v>1540000</v>
      </c>
    </row>
    <row r="58" spans="1:17" s="71" customFormat="1" ht="14.25" customHeight="1" x14ac:dyDescent="0.2">
      <c r="A58" s="176"/>
      <c r="B58" s="194"/>
      <c r="C58" s="330" t="s">
        <v>165</v>
      </c>
      <c r="D58" s="330"/>
      <c r="E58" s="330"/>
      <c r="F58" s="330"/>
      <c r="G58" s="195">
        <v>8</v>
      </c>
      <c r="H58" s="195">
        <v>1</v>
      </c>
      <c r="I58" s="196">
        <v>0</v>
      </c>
      <c r="J58" s="197">
        <v>0</v>
      </c>
      <c r="K58" s="198">
        <v>6434050</v>
      </c>
      <c r="L58" s="199">
        <v>0</v>
      </c>
      <c r="M58" s="199">
        <v>0</v>
      </c>
      <c r="N58" s="69">
        <v>0</v>
      </c>
      <c r="O58" s="213">
        <f t="shared" si="7"/>
        <v>1752198.72</v>
      </c>
      <c r="P58" s="200">
        <f t="shared" si="7"/>
        <v>1540000</v>
      </c>
      <c r="Q58" s="200">
        <f t="shared" si="7"/>
        <v>1540000</v>
      </c>
    </row>
    <row r="59" spans="1:17" s="178" customFormat="1" ht="36" customHeight="1" x14ac:dyDescent="0.2">
      <c r="A59" s="177"/>
      <c r="B59" s="201"/>
      <c r="C59" s="77"/>
      <c r="D59" s="331" t="s">
        <v>248</v>
      </c>
      <c r="E59" s="332"/>
      <c r="F59" s="333"/>
      <c r="G59" s="214">
        <v>8</v>
      </c>
      <c r="H59" s="214">
        <v>1</v>
      </c>
      <c r="I59" s="215">
        <v>5200000000</v>
      </c>
      <c r="J59" s="216">
        <v>0</v>
      </c>
      <c r="K59" s="190">
        <v>738500</v>
      </c>
      <c r="L59" s="191">
        <v>0</v>
      </c>
      <c r="M59" s="191">
        <v>0</v>
      </c>
      <c r="N59" s="192">
        <v>0</v>
      </c>
      <c r="O59" s="217">
        <f t="shared" si="7"/>
        <v>1752198.72</v>
      </c>
      <c r="P59" s="218">
        <f t="shared" si="7"/>
        <v>1540000</v>
      </c>
      <c r="Q59" s="218">
        <f t="shared" si="7"/>
        <v>1540000</v>
      </c>
    </row>
    <row r="60" spans="1:17" s="71" customFormat="1" ht="30" customHeight="1" x14ac:dyDescent="0.2">
      <c r="A60" s="176"/>
      <c r="B60" s="201"/>
      <c r="C60" s="77"/>
      <c r="D60" s="328" t="s">
        <v>190</v>
      </c>
      <c r="E60" s="328"/>
      <c r="F60" s="328"/>
      <c r="G60" s="208">
        <v>8</v>
      </c>
      <c r="H60" s="208">
        <v>1</v>
      </c>
      <c r="I60" s="209">
        <v>5260000000</v>
      </c>
      <c r="J60" s="210">
        <v>0</v>
      </c>
      <c r="K60" s="198">
        <v>6434050</v>
      </c>
      <c r="L60" s="199">
        <v>0</v>
      </c>
      <c r="M60" s="199">
        <v>0</v>
      </c>
      <c r="N60" s="69">
        <v>0</v>
      </c>
      <c r="O60" s="219">
        <f>O65+O61+O63</f>
        <v>1752198.72</v>
      </c>
      <c r="P60" s="211">
        <f>P65+P61</f>
        <v>1540000</v>
      </c>
      <c r="Q60" s="211">
        <f>Q65+Q61</f>
        <v>1540000</v>
      </c>
    </row>
    <row r="61" spans="1:17" s="71" customFormat="1" ht="38.25" customHeight="1" x14ac:dyDescent="0.2">
      <c r="A61" s="176"/>
      <c r="B61" s="201"/>
      <c r="C61" s="78"/>
      <c r="D61" s="212"/>
      <c r="E61" s="207"/>
      <c r="F61" s="79" t="s">
        <v>171</v>
      </c>
      <c r="G61" s="208">
        <v>8</v>
      </c>
      <c r="H61" s="208">
        <v>1</v>
      </c>
      <c r="I61" s="209">
        <v>5260075080</v>
      </c>
      <c r="J61" s="210">
        <v>0</v>
      </c>
      <c r="K61" s="198">
        <v>5655700</v>
      </c>
      <c r="L61" s="199">
        <v>0</v>
      </c>
      <c r="M61" s="199">
        <v>0</v>
      </c>
      <c r="N61" s="69">
        <v>0</v>
      </c>
      <c r="O61" s="219">
        <f>O62</f>
        <v>1346400</v>
      </c>
      <c r="P61" s="219">
        <f>P62</f>
        <v>1539000</v>
      </c>
      <c r="Q61" s="219">
        <f>Q62</f>
        <v>1539000</v>
      </c>
    </row>
    <row r="62" spans="1:17" s="71" customFormat="1" ht="15.75" customHeight="1" x14ac:dyDescent="0.2">
      <c r="A62" s="176"/>
      <c r="B62" s="201"/>
      <c r="C62" s="78"/>
      <c r="D62" s="207"/>
      <c r="E62" s="328" t="s">
        <v>144</v>
      </c>
      <c r="F62" s="328"/>
      <c r="G62" s="208">
        <v>8</v>
      </c>
      <c r="H62" s="208">
        <v>1</v>
      </c>
      <c r="I62" s="209">
        <v>5260075080</v>
      </c>
      <c r="J62" s="210">
        <v>540</v>
      </c>
      <c r="K62" s="198">
        <v>6334050</v>
      </c>
      <c r="L62" s="199">
        <v>0</v>
      </c>
      <c r="M62" s="199">
        <v>0</v>
      </c>
      <c r="N62" s="69">
        <v>0</v>
      </c>
      <c r="O62" s="219">
        <f>'Приложение 8'!X77</f>
        <v>1346400</v>
      </c>
      <c r="P62" s="219">
        <f>'Приложение 8'!Y77</f>
        <v>1539000</v>
      </c>
      <c r="Q62" s="219">
        <f>'Приложение 8'!Z77</f>
        <v>1539000</v>
      </c>
    </row>
    <row r="63" spans="1:17" s="71" customFormat="1" ht="15.75" customHeight="1" x14ac:dyDescent="0.2">
      <c r="A63" s="176"/>
      <c r="B63" s="201"/>
      <c r="C63" s="78"/>
      <c r="D63" s="207"/>
      <c r="E63" s="207"/>
      <c r="F63" s="212" t="s">
        <v>239</v>
      </c>
      <c r="G63" s="208">
        <v>8</v>
      </c>
      <c r="H63" s="208">
        <v>1</v>
      </c>
      <c r="I63" s="209">
        <v>5260097030</v>
      </c>
      <c r="J63" s="210">
        <v>0</v>
      </c>
      <c r="K63" s="198"/>
      <c r="L63" s="199"/>
      <c r="M63" s="199"/>
      <c r="N63" s="69"/>
      <c r="O63" s="219">
        <v>192600</v>
      </c>
      <c r="P63" s="219">
        <v>0</v>
      </c>
      <c r="Q63" s="219">
        <v>0</v>
      </c>
    </row>
    <row r="64" spans="1:17" s="71" customFormat="1" ht="15.75" customHeight="1" x14ac:dyDescent="0.2">
      <c r="A64" s="176"/>
      <c r="B64" s="201"/>
      <c r="C64" s="78"/>
      <c r="D64" s="207"/>
      <c r="E64" s="207"/>
      <c r="F64" s="212" t="s">
        <v>144</v>
      </c>
      <c r="G64" s="208">
        <v>8</v>
      </c>
      <c r="H64" s="208">
        <v>1</v>
      </c>
      <c r="I64" s="209">
        <v>5260097030</v>
      </c>
      <c r="J64" s="210">
        <v>540</v>
      </c>
      <c r="K64" s="198"/>
      <c r="L64" s="199"/>
      <c r="M64" s="199"/>
      <c r="N64" s="69"/>
      <c r="O64" s="219">
        <v>192600</v>
      </c>
      <c r="P64" s="219">
        <v>0</v>
      </c>
      <c r="Q64" s="219">
        <v>0</v>
      </c>
    </row>
    <row r="65" spans="1:17" s="71" customFormat="1" ht="33.75" customHeight="1" x14ac:dyDescent="0.2">
      <c r="A65" s="176"/>
      <c r="B65" s="201"/>
      <c r="C65" s="78"/>
      <c r="D65" s="212"/>
      <c r="E65" s="207"/>
      <c r="F65" s="79" t="s">
        <v>166</v>
      </c>
      <c r="G65" s="208">
        <v>8</v>
      </c>
      <c r="H65" s="208">
        <v>1</v>
      </c>
      <c r="I65" s="209">
        <v>5260095220</v>
      </c>
      <c r="J65" s="210">
        <v>0</v>
      </c>
      <c r="K65" s="198">
        <v>678350</v>
      </c>
      <c r="L65" s="199">
        <v>0</v>
      </c>
      <c r="M65" s="199">
        <v>0</v>
      </c>
      <c r="N65" s="69">
        <v>0</v>
      </c>
      <c r="O65" s="219">
        <f>O66</f>
        <v>213198.72</v>
      </c>
      <c r="P65" s="219">
        <f>P66</f>
        <v>1000</v>
      </c>
      <c r="Q65" s="219">
        <f>Q66</f>
        <v>1000</v>
      </c>
    </row>
    <row r="66" spans="1:17" s="71" customFormat="1" ht="25.5" customHeight="1" x14ac:dyDescent="0.2">
      <c r="A66" s="176"/>
      <c r="B66" s="201"/>
      <c r="C66" s="78"/>
      <c r="D66" s="207"/>
      <c r="E66" s="328" t="s">
        <v>142</v>
      </c>
      <c r="F66" s="328"/>
      <c r="G66" s="208">
        <v>8</v>
      </c>
      <c r="H66" s="208">
        <v>1</v>
      </c>
      <c r="I66" s="209">
        <v>5260095220</v>
      </c>
      <c r="J66" s="210">
        <v>240</v>
      </c>
      <c r="K66" s="198">
        <v>6334050</v>
      </c>
      <c r="L66" s="199">
        <v>0</v>
      </c>
      <c r="M66" s="199">
        <v>0</v>
      </c>
      <c r="N66" s="69">
        <v>0</v>
      </c>
      <c r="O66" s="219">
        <f>'Приложение 8'!X82</f>
        <v>213198.72</v>
      </c>
      <c r="P66" s="219">
        <f>'Приложение 8'!Y82</f>
        <v>1000</v>
      </c>
      <c r="Q66" s="219">
        <f>'Приложение 8'!Z82</f>
        <v>1000</v>
      </c>
    </row>
    <row r="67" spans="1:17" s="71" customFormat="1" ht="25.5" customHeight="1" x14ac:dyDescent="0.2">
      <c r="A67" s="280"/>
      <c r="B67" s="278"/>
      <c r="C67" s="78"/>
      <c r="D67" s="326" t="s">
        <v>204</v>
      </c>
      <c r="E67" s="326"/>
      <c r="F67" s="327"/>
      <c r="G67" s="195">
        <v>10</v>
      </c>
      <c r="H67" s="195">
        <v>0</v>
      </c>
      <c r="I67" s="196">
        <v>0</v>
      </c>
      <c r="J67" s="197">
        <v>0</v>
      </c>
      <c r="K67" s="198">
        <v>2518700</v>
      </c>
      <c r="L67" s="199">
        <v>0</v>
      </c>
      <c r="M67" s="199">
        <v>0</v>
      </c>
      <c r="N67" s="69">
        <v>0</v>
      </c>
      <c r="O67" s="200">
        <f>O68</f>
        <v>26695.13</v>
      </c>
      <c r="P67" s="200">
        <f t="shared" ref="P67:Q70" si="8">P68</f>
        <v>10000</v>
      </c>
      <c r="Q67" s="200">
        <f t="shared" si="8"/>
        <v>10000</v>
      </c>
    </row>
    <row r="68" spans="1:17" s="71" customFormat="1" ht="25.5" customHeight="1" x14ac:dyDescent="0.2">
      <c r="A68" s="280"/>
      <c r="B68" s="278"/>
      <c r="C68" s="78"/>
      <c r="D68" s="326" t="s">
        <v>203</v>
      </c>
      <c r="E68" s="326"/>
      <c r="F68" s="327"/>
      <c r="G68" s="195">
        <v>10</v>
      </c>
      <c r="H68" s="195">
        <v>1</v>
      </c>
      <c r="I68" s="196">
        <v>0</v>
      </c>
      <c r="J68" s="197">
        <v>0</v>
      </c>
      <c r="K68" s="198">
        <v>2518700</v>
      </c>
      <c r="L68" s="199">
        <v>0</v>
      </c>
      <c r="M68" s="199">
        <v>0</v>
      </c>
      <c r="N68" s="69">
        <v>0</v>
      </c>
      <c r="O68" s="200">
        <f>O69</f>
        <v>26695.13</v>
      </c>
      <c r="P68" s="200">
        <f t="shared" si="8"/>
        <v>10000</v>
      </c>
      <c r="Q68" s="200">
        <f t="shared" si="8"/>
        <v>10000</v>
      </c>
    </row>
    <row r="69" spans="1:17" s="71" customFormat="1" ht="25.5" customHeight="1" x14ac:dyDescent="0.2">
      <c r="A69" s="280"/>
      <c r="B69" s="278"/>
      <c r="C69" s="78"/>
      <c r="D69" s="326" t="s">
        <v>208</v>
      </c>
      <c r="E69" s="326"/>
      <c r="F69" s="327"/>
      <c r="G69" s="214">
        <v>10</v>
      </c>
      <c r="H69" s="214">
        <v>1</v>
      </c>
      <c r="I69" s="215">
        <v>5200000000</v>
      </c>
      <c r="J69" s="216">
        <v>0</v>
      </c>
      <c r="K69" s="190">
        <v>738500</v>
      </c>
      <c r="L69" s="191">
        <v>0</v>
      </c>
      <c r="M69" s="191">
        <v>0</v>
      </c>
      <c r="N69" s="192">
        <v>0</v>
      </c>
      <c r="O69" s="218">
        <f>O70</f>
        <v>26695.13</v>
      </c>
      <c r="P69" s="218">
        <f t="shared" si="8"/>
        <v>10000</v>
      </c>
      <c r="Q69" s="218">
        <f t="shared" si="8"/>
        <v>10000</v>
      </c>
    </row>
    <row r="70" spans="1:17" s="71" customFormat="1" ht="29.25" customHeight="1" x14ac:dyDescent="0.2">
      <c r="A70" s="280"/>
      <c r="B70" s="278"/>
      <c r="C70" s="78"/>
      <c r="D70" s="326" t="s">
        <v>202</v>
      </c>
      <c r="E70" s="326"/>
      <c r="F70" s="327"/>
      <c r="G70" s="208">
        <v>10</v>
      </c>
      <c r="H70" s="208">
        <v>1</v>
      </c>
      <c r="I70" s="209">
        <v>5210000000</v>
      </c>
      <c r="J70" s="210">
        <v>0</v>
      </c>
      <c r="K70" s="198">
        <v>2518700</v>
      </c>
      <c r="L70" s="199">
        <v>0</v>
      </c>
      <c r="M70" s="199">
        <v>0</v>
      </c>
      <c r="N70" s="69">
        <v>0</v>
      </c>
      <c r="O70" s="211">
        <f>O71</f>
        <v>26695.13</v>
      </c>
      <c r="P70" s="211">
        <f t="shared" si="8"/>
        <v>10000</v>
      </c>
      <c r="Q70" s="211">
        <f t="shared" si="8"/>
        <v>10000</v>
      </c>
    </row>
    <row r="71" spans="1:17" s="71" customFormat="1" ht="25.5" customHeight="1" x14ac:dyDescent="0.2">
      <c r="A71" s="280"/>
      <c r="B71" s="278"/>
      <c r="C71" s="78"/>
      <c r="D71" s="326" t="s">
        <v>201</v>
      </c>
      <c r="E71" s="326"/>
      <c r="F71" s="327"/>
      <c r="G71" s="208">
        <v>10</v>
      </c>
      <c r="H71" s="208">
        <v>1</v>
      </c>
      <c r="I71" s="209">
        <v>5210025050</v>
      </c>
      <c r="J71" s="210">
        <v>0</v>
      </c>
      <c r="K71" s="198">
        <v>2518700</v>
      </c>
      <c r="L71" s="199">
        <v>0</v>
      </c>
      <c r="M71" s="199">
        <v>0</v>
      </c>
      <c r="N71" s="69">
        <v>0</v>
      </c>
      <c r="O71" s="211">
        <f>O72</f>
        <v>26695.13</v>
      </c>
      <c r="P71" s="211">
        <f>P72</f>
        <v>10000</v>
      </c>
      <c r="Q71" s="211">
        <f>Q72</f>
        <v>10000</v>
      </c>
    </row>
    <row r="72" spans="1:17" s="71" customFormat="1" ht="25.5" customHeight="1" x14ac:dyDescent="0.2">
      <c r="A72" s="280"/>
      <c r="B72" s="278"/>
      <c r="C72" s="78"/>
      <c r="D72" s="326" t="s">
        <v>200</v>
      </c>
      <c r="E72" s="326"/>
      <c r="F72" s="327"/>
      <c r="G72" s="208">
        <v>10</v>
      </c>
      <c r="H72" s="208">
        <v>1</v>
      </c>
      <c r="I72" s="209">
        <v>5210025050</v>
      </c>
      <c r="J72" s="210">
        <v>300</v>
      </c>
      <c r="K72" s="198">
        <v>2518700</v>
      </c>
      <c r="L72" s="199">
        <v>0</v>
      </c>
      <c r="M72" s="199">
        <v>0</v>
      </c>
      <c r="N72" s="69">
        <v>0</v>
      </c>
      <c r="O72" s="211">
        <f>'Приложение 8'!X88</f>
        <v>26695.13</v>
      </c>
      <c r="P72" s="211">
        <f>'Приложение 8'!Y88</f>
        <v>10000</v>
      </c>
      <c r="Q72" s="211">
        <f>'Приложение 8'!Z88</f>
        <v>10000</v>
      </c>
    </row>
    <row r="73" spans="1:17" s="71" customFormat="1" ht="18.75" customHeight="1" x14ac:dyDescent="0.2">
      <c r="A73" s="134"/>
      <c r="B73" s="243" t="s">
        <v>174</v>
      </c>
      <c r="C73" s="243"/>
      <c r="D73" s="244"/>
      <c r="E73" s="243"/>
      <c r="F73" s="243"/>
      <c r="G73" s="243"/>
      <c r="H73" s="243"/>
      <c r="I73" s="245"/>
      <c r="J73" s="246"/>
      <c r="K73" s="75">
        <v>15370900</v>
      </c>
      <c r="L73" s="75">
        <v>0</v>
      </c>
      <c r="M73" s="75">
        <v>0</v>
      </c>
      <c r="N73" s="75">
        <v>0</v>
      </c>
      <c r="O73" s="213">
        <f>O10+O30+O37+O43+O49+O57+O67</f>
        <v>4425456.6899999995</v>
      </c>
      <c r="P73" s="213">
        <f>P10+P30+P37+P43+P49+P57+P67</f>
        <v>3314800</v>
      </c>
      <c r="Q73" s="213">
        <f>Q10+Q30+Q37+Q43+Q49+Q57+Q67</f>
        <v>3327000</v>
      </c>
    </row>
    <row r="75" spans="1:17" x14ac:dyDescent="0.2">
      <c r="O75" s="147"/>
      <c r="P75" s="147"/>
      <c r="Q75" s="147"/>
    </row>
  </sheetData>
  <mergeCells count="44">
    <mergeCell ref="A6:Q6"/>
    <mergeCell ref="B10:F10"/>
    <mergeCell ref="C11:F11"/>
    <mergeCell ref="D12:F12"/>
    <mergeCell ref="D13:F13"/>
    <mergeCell ref="E14:F14"/>
    <mergeCell ref="C16:F16"/>
    <mergeCell ref="D17:F17"/>
    <mergeCell ref="D18:F18"/>
    <mergeCell ref="E19:F19"/>
    <mergeCell ref="D25:F25"/>
    <mergeCell ref="E26:F26"/>
    <mergeCell ref="E27:F27"/>
    <mergeCell ref="B30:F30"/>
    <mergeCell ref="C31:F31"/>
    <mergeCell ref="D32:F32"/>
    <mergeCell ref="D33:F33"/>
    <mergeCell ref="E34:F34"/>
    <mergeCell ref="B37:F37"/>
    <mergeCell ref="C38:F38"/>
    <mergeCell ref="D39:F39"/>
    <mergeCell ref="D40:F40"/>
    <mergeCell ref="B43:F43"/>
    <mergeCell ref="C44:F44"/>
    <mergeCell ref="D45:F45"/>
    <mergeCell ref="D46:F46"/>
    <mergeCell ref="E47:F47"/>
    <mergeCell ref="B49:F49"/>
    <mergeCell ref="C50:F50"/>
    <mergeCell ref="D51:F51"/>
    <mergeCell ref="E66:F66"/>
    <mergeCell ref="E62:F62"/>
    <mergeCell ref="D52:F52"/>
    <mergeCell ref="E53:F53"/>
    <mergeCell ref="B57:F57"/>
    <mergeCell ref="C58:F58"/>
    <mergeCell ref="D59:F59"/>
    <mergeCell ref="D60:F60"/>
    <mergeCell ref="D67:F67"/>
    <mergeCell ref="D72:F72"/>
    <mergeCell ref="D71:F71"/>
    <mergeCell ref="D70:F70"/>
    <mergeCell ref="D69:F69"/>
    <mergeCell ref="D68:F68"/>
  </mergeCells>
  <pageMargins left="0.70866141732283472" right="0.33" top="0.48" bottom="0.44" header="0.31496062992125984" footer="0.31496062992125984"/>
  <pageSetup paperSize="9" scale="78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6"/>
  <sheetViews>
    <sheetView topLeftCell="G1" zoomScale="90" zoomScaleNormal="90" workbookViewId="0">
      <selection activeCell="J26" sqref="J26"/>
    </sheetView>
  </sheetViews>
  <sheetFormatPr defaultRowHeight="15" x14ac:dyDescent="0.25"/>
  <cols>
    <col min="1" max="6" width="1" style="109" hidden="1" customWidth="1"/>
    <col min="7" max="8" width="1" style="109" customWidth="1"/>
    <col min="9" max="9" width="90" style="109" customWidth="1"/>
    <col min="10" max="10" width="6.33203125" style="109" bestFit="1" customWidth="1"/>
    <col min="11" max="11" width="0" style="109" hidden="1" customWidth="1"/>
    <col min="12" max="13" width="4.6640625" style="109" bestFit="1" customWidth="1"/>
    <col min="14" max="14" width="16.1640625" style="121" customWidth="1"/>
    <col min="15" max="15" width="5.1640625" style="121" bestFit="1" customWidth="1"/>
    <col min="16" max="23" width="0" style="109" hidden="1" customWidth="1"/>
    <col min="24" max="26" width="15.33203125" style="109" bestFit="1" customWidth="1"/>
    <col min="27" max="16384" width="9.33203125" style="109"/>
  </cols>
  <sheetData>
    <row r="1" spans="1:26" x14ac:dyDescent="0.25">
      <c r="N1" s="110" t="s">
        <v>169</v>
      </c>
      <c r="O1" s="109"/>
    </row>
    <row r="2" spans="1:26" x14ac:dyDescent="0.25">
      <c r="N2" s="110" t="s">
        <v>25</v>
      </c>
      <c r="O2" s="109"/>
    </row>
    <row r="3" spans="1:26" x14ac:dyDescent="0.25">
      <c r="N3" s="110" t="s">
        <v>185</v>
      </c>
      <c r="O3" s="109"/>
    </row>
    <row r="4" spans="1:26" x14ac:dyDescent="0.25">
      <c r="N4" s="111" t="s">
        <v>243</v>
      </c>
      <c r="O4" s="109"/>
    </row>
    <row r="5" spans="1:26" x14ac:dyDescent="0.25">
      <c r="A5" s="112"/>
      <c r="B5" s="112"/>
      <c r="C5" s="112"/>
      <c r="D5" s="112"/>
      <c r="E5" s="112"/>
      <c r="F5" s="112"/>
      <c r="G5" s="112"/>
      <c r="H5" s="112"/>
      <c r="I5" s="113"/>
      <c r="J5" s="114"/>
      <c r="K5" s="114"/>
      <c r="L5" s="114"/>
      <c r="M5" s="114"/>
      <c r="N5" s="115"/>
      <c r="O5" s="115"/>
      <c r="P5" s="114"/>
      <c r="Q5" s="113"/>
      <c r="R5" s="114"/>
      <c r="S5" s="112"/>
      <c r="T5" s="112"/>
      <c r="U5" s="112"/>
      <c r="V5" s="112"/>
      <c r="W5" s="112"/>
      <c r="X5" s="112"/>
    </row>
    <row r="6" spans="1:26" x14ac:dyDescent="0.25">
      <c r="A6" s="371" t="s">
        <v>126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2"/>
      <c r="Z6" s="372"/>
    </row>
    <row r="7" spans="1:26" x14ac:dyDescent="0.25">
      <c r="A7" s="371"/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112"/>
    </row>
    <row r="8" spans="1:26" ht="18" customHeight="1" x14ac:dyDescent="0.25">
      <c r="N8" s="109"/>
      <c r="O8" s="109"/>
      <c r="Y8" s="112"/>
    </row>
    <row r="9" spans="1:26" ht="36.75" customHeight="1" x14ac:dyDescent="0.25">
      <c r="A9" s="363" t="s">
        <v>118</v>
      </c>
      <c r="B9" s="363"/>
      <c r="C9" s="363"/>
      <c r="D9" s="363"/>
      <c r="E9" s="363"/>
      <c r="F9" s="363"/>
      <c r="G9" s="363"/>
      <c r="H9" s="363"/>
      <c r="I9" s="363"/>
      <c r="J9" s="116" t="s">
        <v>127</v>
      </c>
      <c r="K9" s="116" t="s">
        <v>128</v>
      </c>
      <c r="L9" s="116" t="s">
        <v>112</v>
      </c>
      <c r="M9" s="116" t="s">
        <v>113</v>
      </c>
      <c r="N9" s="116" t="s">
        <v>129</v>
      </c>
      <c r="O9" s="116" t="s">
        <v>130</v>
      </c>
      <c r="P9" s="116" t="s">
        <v>131</v>
      </c>
      <c r="Q9" s="116" t="s">
        <v>132</v>
      </c>
      <c r="R9" s="116" t="s">
        <v>121</v>
      </c>
      <c r="S9" s="116" t="s">
        <v>122</v>
      </c>
      <c r="T9" s="116" t="s">
        <v>123</v>
      </c>
      <c r="U9" s="116" t="s">
        <v>124</v>
      </c>
      <c r="V9" s="116" t="s">
        <v>125</v>
      </c>
      <c r="W9" s="116"/>
      <c r="X9" s="116">
        <v>2021</v>
      </c>
      <c r="Y9" s="117">
        <v>2022</v>
      </c>
      <c r="Z9" s="118">
        <v>2023</v>
      </c>
    </row>
    <row r="10" spans="1:26" x14ac:dyDescent="0.25">
      <c r="A10" s="373" t="s">
        <v>206</v>
      </c>
      <c r="B10" s="373"/>
      <c r="C10" s="373"/>
      <c r="D10" s="373"/>
      <c r="E10" s="373"/>
      <c r="F10" s="373"/>
      <c r="G10" s="373"/>
      <c r="H10" s="373"/>
      <c r="I10" s="373"/>
      <c r="J10" s="80">
        <v>121</v>
      </c>
      <c r="K10" s="81">
        <v>0</v>
      </c>
      <c r="L10" s="82">
        <v>0</v>
      </c>
      <c r="M10" s="82">
        <v>0</v>
      </c>
      <c r="N10" s="83" t="s">
        <v>133</v>
      </c>
      <c r="O10" s="84">
        <v>0</v>
      </c>
      <c r="P10" s="85"/>
      <c r="Q10" s="86">
        <v>0</v>
      </c>
      <c r="R10" s="368"/>
      <c r="S10" s="368"/>
      <c r="T10" s="368"/>
      <c r="U10" s="368"/>
      <c r="V10" s="88">
        <v>0</v>
      </c>
      <c r="W10" s="88">
        <v>0</v>
      </c>
      <c r="X10" s="119">
        <f>X12+X19+X33+X34+X39+X49+X56+X64+X73+X86</f>
        <v>4425456.6899999995</v>
      </c>
      <c r="Y10" s="119">
        <f>Y12+Y19++Y34+Y39+Y49+Y56+Y64+Y73+Y92</f>
        <v>3314800</v>
      </c>
      <c r="Z10" s="119">
        <f>Z12+Z19++Z34+Z39+Z49+Z56+Z64+Z73+Z92</f>
        <v>3327000</v>
      </c>
    </row>
    <row r="11" spans="1:26" x14ac:dyDescent="0.25">
      <c r="A11" s="373" t="s">
        <v>134</v>
      </c>
      <c r="B11" s="373"/>
      <c r="C11" s="373"/>
      <c r="D11" s="373"/>
      <c r="E11" s="373"/>
      <c r="F11" s="373"/>
      <c r="G11" s="373"/>
      <c r="H11" s="373"/>
      <c r="I11" s="373"/>
      <c r="J11" s="80">
        <v>121</v>
      </c>
      <c r="K11" s="81">
        <v>100</v>
      </c>
      <c r="L11" s="82">
        <v>1</v>
      </c>
      <c r="M11" s="82">
        <v>0</v>
      </c>
      <c r="N11" s="83" t="s">
        <v>133</v>
      </c>
      <c r="O11" s="84">
        <v>0</v>
      </c>
      <c r="P11" s="85"/>
      <c r="Q11" s="86">
        <v>0</v>
      </c>
      <c r="R11" s="368"/>
      <c r="S11" s="368"/>
      <c r="T11" s="368"/>
      <c r="U11" s="368"/>
      <c r="V11" s="88">
        <v>0</v>
      </c>
      <c r="W11" s="88">
        <v>0</v>
      </c>
      <c r="X11" s="119">
        <f>X14+X19+X33+X34</f>
        <v>1866327.2799999998</v>
      </c>
      <c r="Y11" s="119">
        <f t="shared" ref="Y11:Z11" si="0">Y14+Y19+Y33+Y34</f>
        <v>1476800</v>
      </c>
      <c r="Z11" s="119">
        <f t="shared" si="0"/>
        <v>1477900</v>
      </c>
    </row>
    <row r="12" spans="1:26" ht="34.5" customHeight="1" x14ac:dyDescent="0.25">
      <c r="A12" s="122"/>
      <c r="B12" s="96"/>
      <c r="C12" s="378" t="s">
        <v>135</v>
      </c>
      <c r="D12" s="379"/>
      <c r="E12" s="379"/>
      <c r="F12" s="379"/>
      <c r="G12" s="379"/>
      <c r="H12" s="379"/>
      <c r="I12" s="380"/>
      <c r="J12" s="80">
        <v>121</v>
      </c>
      <c r="K12" s="81">
        <v>102</v>
      </c>
      <c r="L12" s="82">
        <v>1</v>
      </c>
      <c r="M12" s="82">
        <v>2</v>
      </c>
      <c r="N12" s="83" t="s">
        <v>133</v>
      </c>
      <c r="O12" s="84">
        <v>0</v>
      </c>
      <c r="P12" s="85"/>
      <c r="Q12" s="86">
        <v>0</v>
      </c>
      <c r="R12" s="368"/>
      <c r="S12" s="368"/>
      <c r="T12" s="368"/>
      <c r="U12" s="368"/>
      <c r="V12" s="88">
        <v>0</v>
      </c>
      <c r="W12" s="88">
        <v>0</v>
      </c>
      <c r="X12" s="89">
        <f t="shared" ref="X12:Z15" si="1">X13</f>
        <v>557120.37</v>
      </c>
      <c r="Y12" s="89">
        <f t="shared" si="1"/>
        <v>486500</v>
      </c>
      <c r="Z12" s="89">
        <f t="shared" si="1"/>
        <v>486500</v>
      </c>
    </row>
    <row r="13" spans="1:26" ht="47.25" customHeight="1" x14ac:dyDescent="0.25">
      <c r="A13" s="367" t="s">
        <v>248</v>
      </c>
      <c r="B13" s="367"/>
      <c r="C13" s="367"/>
      <c r="D13" s="367"/>
      <c r="E13" s="367"/>
      <c r="F13" s="367"/>
      <c r="G13" s="367"/>
      <c r="H13" s="367"/>
      <c r="I13" s="367"/>
      <c r="J13" s="80">
        <v>121</v>
      </c>
      <c r="K13" s="81">
        <v>0</v>
      </c>
      <c r="L13" s="91">
        <v>1</v>
      </c>
      <c r="M13" s="91">
        <v>2</v>
      </c>
      <c r="N13" s="92" t="s">
        <v>191</v>
      </c>
      <c r="O13" s="93">
        <v>0</v>
      </c>
      <c r="P13" s="85"/>
      <c r="Q13" s="86">
        <v>0</v>
      </c>
      <c r="R13" s="362"/>
      <c r="S13" s="362"/>
      <c r="T13" s="362"/>
      <c r="U13" s="362"/>
      <c r="V13" s="88">
        <v>0</v>
      </c>
      <c r="W13" s="88">
        <v>0</v>
      </c>
      <c r="X13" s="94">
        <f t="shared" si="1"/>
        <v>557120.37</v>
      </c>
      <c r="Y13" s="94">
        <f t="shared" si="1"/>
        <v>486500</v>
      </c>
      <c r="Z13" s="94">
        <f t="shared" si="1"/>
        <v>486500</v>
      </c>
    </row>
    <row r="14" spans="1:26" ht="31.5" customHeight="1" x14ac:dyDescent="0.25">
      <c r="A14" s="123"/>
      <c r="B14" s="124"/>
      <c r="C14" s="375" t="s">
        <v>186</v>
      </c>
      <c r="D14" s="376"/>
      <c r="E14" s="376"/>
      <c r="F14" s="376"/>
      <c r="G14" s="376"/>
      <c r="H14" s="376"/>
      <c r="I14" s="377"/>
      <c r="J14" s="80">
        <v>121</v>
      </c>
      <c r="K14" s="81">
        <v>102</v>
      </c>
      <c r="L14" s="91">
        <v>1</v>
      </c>
      <c r="M14" s="91">
        <v>2</v>
      </c>
      <c r="N14" s="92" t="s">
        <v>205</v>
      </c>
      <c r="O14" s="93">
        <v>0</v>
      </c>
      <c r="P14" s="85"/>
      <c r="Q14" s="86">
        <v>0</v>
      </c>
      <c r="R14" s="362"/>
      <c r="S14" s="362"/>
      <c r="T14" s="362"/>
      <c r="U14" s="362"/>
      <c r="V14" s="88">
        <v>0</v>
      </c>
      <c r="W14" s="88">
        <v>0</v>
      </c>
      <c r="X14" s="94">
        <f t="shared" si="1"/>
        <v>557120.37</v>
      </c>
      <c r="Y14" s="94">
        <f t="shared" si="1"/>
        <v>486500</v>
      </c>
      <c r="Z14" s="94">
        <f t="shared" si="1"/>
        <v>486500</v>
      </c>
    </row>
    <row r="15" spans="1:26" ht="15" customHeight="1" x14ac:dyDescent="0.25">
      <c r="A15" s="122"/>
      <c r="B15" s="96"/>
      <c r="C15" s="90"/>
      <c r="D15" s="95"/>
      <c r="E15" s="375" t="s">
        <v>136</v>
      </c>
      <c r="F15" s="376"/>
      <c r="G15" s="376"/>
      <c r="H15" s="376"/>
      <c r="I15" s="377"/>
      <c r="J15" s="80">
        <v>121</v>
      </c>
      <c r="K15" s="81">
        <v>102</v>
      </c>
      <c r="L15" s="91">
        <v>1</v>
      </c>
      <c r="M15" s="91">
        <v>2</v>
      </c>
      <c r="N15" s="97">
        <v>5210010010</v>
      </c>
      <c r="O15" s="93">
        <v>0</v>
      </c>
      <c r="P15" s="85"/>
      <c r="Q15" s="86">
        <v>0</v>
      </c>
      <c r="R15" s="362"/>
      <c r="S15" s="362"/>
      <c r="T15" s="362"/>
      <c r="U15" s="362"/>
      <c r="V15" s="88">
        <v>0</v>
      </c>
      <c r="W15" s="88">
        <v>0</v>
      </c>
      <c r="X15" s="94">
        <f t="shared" si="1"/>
        <v>557120.37</v>
      </c>
      <c r="Y15" s="94">
        <f t="shared" si="1"/>
        <v>486500</v>
      </c>
      <c r="Z15" s="94">
        <f t="shared" si="1"/>
        <v>486500</v>
      </c>
    </row>
    <row r="16" spans="1:26" ht="15" customHeight="1" x14ac:dyDescent="0.25">
      <c r="A16" s="122"/>
      <c r="B16" s="96"/>
      <c r="C16" s="90"/>
      <c r="D16" s="95"/>
      <c r="E16" s="95"/>
      <c r="F16" s="375" t="s">
        <v>137</v>
      </c>
      <c r="G16" s="376"/>
      <c r="H16" s="376"/>
      <c r="I16" s="377"/>
      <c r="J16" s="80">
        <v>121</v>
      </c>
      <c r="K16" s="81">
        <v>102</v>
      </c>
      <c r="L16" s="91">
        <v>1</v>
      </c>
      <c r="M16" s="91">
        <v>2</v>
      </c>
      <c r="N16" s="97">
        <v>5210010010</v>
      </c>
      <c r="O16" s="93">
        <v>120</v>
      </c>
      <c r="P16" s="85"/>
      <c r="Q16" s="86">
        <v>10000</v>
      </c>
      <c r="R16" s="362"/>
      <c r="S16" s="362"/>
      <c r="T16" s="362"/>
      <c r="U16" s="362"/>
      <c r="V16" s="88">
        <v>0</v>
      </c>
      <c r="W16" s="88">
        <v>0</v>
      </c>
      <c r="X16" s="94">
        <f>X17+X18</f>
        <v>557120.37</v>
      </c>
      <c r="Y16" s="94">
        <f>Y17+Y18</f>
        <v>486500</v>
      </c>
      <c r="Z16" s="94">
        <f>Z17+Z18</f>
        <v>486500</v>
      </c>
    </row>
    <row r="17" spans="1:26" ht="15" customHeight="1" x14ac:dyDescent="0.25">
      <c r="A17" s="122"/>
      <c r="B17" s="96"/>
      <c r="C17" s="90"/>
      <c r="D17" s="95"/>
      <c r="E17" s="95"/>
      <c r="F17" s="95"/>
      <c r="G17" s="95"/>
      <c r="H17" s="95"/>
      <c r="I17" s="95" t="s">
        <v>138</v>
      </c>
      <c r="J17" s="80">
        <v>121</v>
      </c>
      <c r="K17" s="81"/>
      <c r="L17" s="91">
        <v>1</v>
      </c>
      <c r="M17" s="91">
        <v>2</v>
      </c>
      <c r="N17" s="97">
        <v>5210010010</v>
      </c>
      <c r="O17" s="93">
        <v>121</v>
      </c>
      <c r="P17" s="85"/>
      <c r="Q17" s="86"/>
      <c r="R17" s="88"/>
      <c r="S17" s="88"/>
      <c r="T17" s="88"/>
      <c r="U17" s="88"/>
      <c r="V17" s="88"/>
      <c r="W17" s="88"/>
      <c r="X17" s="94">
        <v>427895.83</v>
      </c>
      <c r="Y17" s="94">
        <v>374200</v>
      </c>
      <c r="Z17" s="94">
        <v>374200</v>
      </c>
    </row>
    <row r="18" spans="1:26" ht="35.25" customHeight="1" x14ac:dyDescent="0.25">
      <c r="A18" s="122"/>
      <c r="B18" s="96"/>
      <c r="C18" s="90"/>
      <c r="D18" s="95"/>
      <c r="E18" s="95"/>
      <c r="F18" s="95"/>
      <c r="G18" s="95"/>
      <c r="H18" s="95"/>
      <c r="I18" s="95" t="s">
        <v>139</v>
      </c>
      <c r="J18" s="80">
        <v>121</v>
      </c>
      <c r="K18" s="81"/>
      <c r="L18" s="91">
        <v>1</v>
      </c>
      <c r="M18" s="91">
        <v>2</v>
      </c>
      <c r="N18" s="97">
        <v>5210010010</v>
      </c>
      <c r="O18" s="93">
        <v>129</v>
      </c>
      <c r="P18" s="85"/>
      <c r="Q18" s="86"/>
      <c r="R18" s="88"/>
      <c r="S18" s="88"/>
      <c r="T18" s="88"/>
      <c r="U18" s="88"/>
      <c r="V18" s="88"/>
      <c r="W18" s="88"/>
      <c r="X18" s="94">
        <v>129224.54</v>
      </c>
      <c r="Y18" s="94">
        <v>112300</v>
      </c>
      <c r="Z18" s="94">
        <v>112300</v>
      </c>
    </row>
    <row r="19" spans="1:26" ht="51.75" customHeight="1" x14ac:dyDescent="0.25">
      <c r="A19" s="102"/>
      <c r="B19" s="98"/>
      <c r="C19" s="378" t="s">
        <v>140</v>
      </c>
      <c r="D19" s="379"/>
      <c r="E19" s="379"/>
      <c r="F19" s="379"/>
      <c r="G19" s="379"/>
      <c r="H19" s="379"/>
      <c r="I19" s="380"/>
      <c r="J19" s="80">
        <v>121</v>
      </c>
      <c r="K19" s="81">
        <v>104</v>
      </c>
      <c r="L19" s="82">
        <v>1</v>
      </c>
      <c r="M19" s="82">
        <v>4</v>
      </c>
      <c r="N19" s="83" t="s">
        <v>133</v>
      </c>
      <c r="O19" s="84">
        <v>0</v>
      </c>
      <c r="P19" s="85"/>
      <c r="Q19" s="86">
        <v>0</v>
      </c>
      <c r="R19" s="368"/>
      <c r="S19" s="368"/>
      <c r="T19" s="368"/>
      <c r="U19" s="368"/>
      <c r="V19" s="88">
        <v>0</v>
      </c>
      <c r="W19" s="88">
        <v>0</v>
      </c>
      <c r="X19" s="119">
        <f>X21</f>
        <v>1292897.9099999999</v>
      </c>
      <c r="Y19" s="89">
        <f>Y21</f>
        <v>974900</v>
      </c>
      <c r="Z19" s="89">
        <f>Z21</f>
        <v>976000</v>
      </c>
    </row>
    <row r="20" spans="1:26" ht="48" customHeight="1" x14ac:dyDescent="0.25">
      <c r="A20" s="367" t="s">
        <v>248</v>
      </c>
      <c r="B20" s="367"/>
      <c r="C20" s="367"/>
      <c r="D20" s="367"/>
      <c r="E20" s="367"/>
      <c r="F20" s="367"/>
      <c r="G20" s="367"/>
      <c r="H20" s="367"/>
      <c r="I20" s="367"/>
      <c r="J20" s="80">
        <v>121</v>
      </c>
      <c r="K20" s="81">
        <v>0</v>
      </c>
      <c r="L20" s="91">
        <v>1</v>
      </c>
      <c r="M20" s="91">
        <v>4</v>
      </c>
      <c r="N20" s="92" t="s">
        <v>191</v>
      </c>
      <c r="O20" s="93">
        <v>0</v>
      </c>
      <c r="P20" s="85"/>
      <c r="Q20" s="86">
        <v>0</v>
      </c>
      <c r="R20" s="362"/>
      <c r="S20" s="362"/>
      <c r="T20" s="362"/>
      <c r="U20" s="362"/>
      <c r="V20" s="88">
        <v>0</v>
      </c>
      <c r="W20" s="88">
        <v>0</v>
      </c>
      <c r="X20" s="120">
        <f>X19</f>
        <v>1292897.9099999999</v>
      </c>
      <c r="Y20" s="94">
        <f>Y19</f>
        <v>974900</v>
      </c>
      <c r="Z20" s="94">
        <f>Z19</f>
        <v>976000</v>
      </c>
    </row>
    <row r="21" spans="1:26" ht="30" customHeight="1" x14ac:dyDescent="0.25">
      <c r="A21" s="123"/>
      <c r="B21" s="124"/>
      <c r="C21" s="375" t="s">
        <v>186</v>
      </c>
      <c r="D21" s="376"/>
      <c r="E21" s="376"/>
      <c r="F21" s="376"/>
      <c r="G21" s="376"/>
      <c r="H21" s="376"/>
      <c r="I21" s="377"/>
      <c r="J21" s="80">
        <v>121</v>
      </c>
      <c r="K21" s="81">
        <v>102</v>
      </c>
      <c r="L21" s="91">
        <v>1</v>
      </c>
      <c r="M21" s="91">
        <v>4</v>
      </c>
      <c r="N21" s="92" t="s">
        <v>205</v>
      </c>
      <c r="O21" s="93">
        <v>0</v>
      </c>
      <c r="P21" s="85"/>
      <c r="Q21" s="86">
        <v>0</v>
      </c>
      <c r="R21" s="362"/>
      <c r="S21" s="362"/>
      <c r="T21" s="362"/>
      <c r="U21" s="362"/>
      <c r="V21" s="88">
        <v>0</v>
      </c>
      <c r="W21" s="88">
        <v>0</v>
      </c>
      <c r="X21" s="120">
        <f>X22</f>
        <v>1292897.9099999999</v>
      </c>
      <c r="Y21" s="94">
        <f>Y22</f>
        <v>974900</v>
      </c>
      <c r="Z21" s="94">
        <f>Z22</f>
        <v>976000</v>
      </c>
    </row>
    <row r="22" spans="1:26" ht="15" customHeight="1" x14ac:dyDescent="0.25">
      <c r="A22" s="102"/>
      <c r="B22" s="98"/>
      <c r="C22" s="90"/>
      <c r="D22" s="95"/>
      <c r="E22" s="375" t="s">
        <v>141</v>
      </c>
      <c r="F22" s="376"/>
      <c r="G22" s="376"/>
      <c r="H22" s="376"/>
      <c r="I22" s="377"/>
      <c r="J22" s="80">
        <v>121</v>
      </c>
      <c r="K22" s="81">
        <v>104</v>
      </c>
      <c r="L22" s="91">
        <v>1</v>
      </c>
      <c r="M22" s="91">
        <v>4</v>
      </c>
      <c r="N22" s="97">
        <v>5210010020</v>
      </c>
      <c r="O22" s="93">
        <v>0</v>
      </c>
      <c r="P22" s="85"/>
      <c r="Q22" s="86">
        <v>0</v>
      </c>
      <c r="R22" s="362"/>
      <c r="S22" s="362"/>
      <c r="T22" s="362"/>
      <c r="U22" s="362"/>
      <c r="V22" s="88">
        <v>0</v>
      </c>
      <c r="W22" s="88">
        <v>0</v>
      </c>
      <c r="X22" s="120">
        <f>X23+X27+X31+X32</f>
        <v>1292897.9099999999</v>
      </c>
      <c r="Y22" s="120">
        <f>Y23+Y27+Y31</f>
        <v>974900</v>
      </c>
      <c r="Z22" s="120">
        <f>Z23+Z27+Z31</f>
        <v>976000</v>
      </c>
    </row>
    <row r="23" spans="1:26" x14ac:dyDescent="0.25">
      <c r="A23" s="102"/>
      <c r="B23" s="98"/>
      <c r="C23" s="90"/>
      <c r="D23" s="95"/>
      <c r="E23" s="95"/>
      <c r="F23" s="364" t="s">
        <v>137</v>
      </c>
      <c r="G23" s="364"/>
      <c r="H23" s="364"/>
      <c r="I23" s="364"/>
      <c r="J23" s="80">
        <v>121</v>
      </c>
      <c r="K23" s="81">
        <v>104</v>
      </c>
      <c r="L23" s="91">
        <v>1</v>
      </c>
      <c r="M23" s="91">
        <v>4</v>
      </c>
      <c r="N23" s="97">
        <v>5210010020</v>
      </c>
      <c r="O23" s="93">
        <v>120</v>
      </c>
      <c r="P23" s="85"/>
      <c r="Q23" s="86">
        <v>10000</v>
      </c>
      <c r="R23" s="362"/>
      <c r="S23" s="362"/>
      <c r="T23" s="362"/>
      <c r="U23" s="362"/>
      <c r="V23" s="88">
        <v>0</v>
      </c>
      <c r="W23" s="88">
        <v>0</v>
      </c>
      <c r="X23" s="94">
        <f>X24+X26+X25</f>
        <v>867065.50999999989</v>
      </c>
      <c r="Y23" s="94">
        <f>Y24+Y26</f>
        <v>940500</v>
      </c>
      <c r="Z23" s="94">
        <f>Z24+Z26</f>
        <v>941600</v>
      </c>
    </row>
    <row r="24" spans="1:26" x14ac:dyDescent="0.25">
      <c r="A24" s="102"/>
      <c r="B24" s="98"/>
      <c r="C24" s="90"/>
      <c r="D24" s="95"/>
      <c r="E24" s="95"/>
      <c r="F24" s="95"/>
      <c r="G24" s="95"/>
      <c r="H24" s="95"/>
      <c r="I24" s="95" t="s">
        <v>138</v>
      </c>
      <c r="J24" s="80">
        <v>121</v>
      </c>
      <c r="K24" s="81"/>
      <c r="L24" s="91">
        <v>1</v>
      </c>
      <c r="M24" s="91">
        <v>4</v>
      </c>
      <c r="N24" s="97">
        <v>5210010020</v>
      </c>
      <c r="O24" s="93">
        <v>121</v>
      </c>
      <c r="P24" s="85"/>
      <c r="Q24" s="86"/>
      <c r="R24" s="88"/>
      <c r="S24" s="88"/>
      <c r="T24" s="88"/>
      <c r="U24" s="88"/>
      <c r="V24" s="88"/>
      <c r="W24" s="88"/>
      <c r="X24" s="94">
        <v>642027.86</v>
      </c>
      <c r="Y24" s="94">
        <v>723500</v>
      </c>
      <c r="Z24" s="94">
        <v>724300</v>
      </c>
    </row>
    <row r="25" spans="1:26" ht="30" x14ac:dyDescent="0.25">
      <c r="A25" s="102"/>
      <c r="B25" s="98"/>
      <c r="C25" s="90"/>
      <c r="D25" s="95"/>
      <c r="E25" s="95"/>
      <c r="F25" s="95"/>
      <c r="G25" s="95"/>
      <c r="H25" s="95"/>
      <c r="I25" s="95" t="s">
        <v>241</v>
      </c>
      <c r="J25" s="80">
        <v>121</v>
      </c>
      <c r="K25" s="81"/>
      <c r="L25" s="91">
        <v>1</v>
      </c>
      <c r="M25" s="91">
        <v>4</v>
      </c>
      <c r="N25" s="97">
        <v>5210010020</v>
      </c>
      <c r="O25" s="93">
        <v>122</v>
      </c>
      <c r="P25" s="85"/>
      <c r="Q25" s="86"/>
      <c r="R25" s="88"/>
      <c r="S25" s="88"/>
      <c r="T25" s="88"/>
      <c r="U25" s="88"/>
      <c r="V25" s="88"/>
      <c r="W25" s="88"/>
      <c r="X25" s="94">
        <v>32609.08</v>
      </c>
      <c r="Y25" s="94">
        <v>0</v>
      </c>
      <c r="Z25" s="94">
        <v>0</v>
      </c>
    </row>
    <row r="26" spans="1:26" ht="39" customHeight="1" x14ac:dyDescent="0.25">
      <c r="A26" s="102"/>
      <c r="B26" s="98"/>
      <c r="C26" s="90"/>
      <c r="D26" s="95"/>
      <c r="E26" s="95"/>
      <c r="F26" s="95"/>
      <c r="G26" s="95"/>
      <c r="H26" s="95"/>
      <c r="I26" s="95" t="s">
        <v>139</v>
      </c>
      <c r="J26" s="80">
        <v>121</v>
      </c>
      <c r="K26" s="81"/>
      <c r="L26" s="91">
        <v>1</v>
      </c>
      <c r="M26" s="91">
        <v>4</v>
      </c>
      <c r="N26" s="97">
        <v>5210010020</v>
      </c>
      <c r="O26" s="93">
        <v>129</v>
      </c>
      <c r="P26" s="85"/>
      <c r="Q26" s="86"/>
      <c r="R26" s="88"/>
      <c r="S26" s="88"/>
      <c r="T26" s="88"/>
      <c r="U26" s="88"/>
      <c r="V26" s="88"/>
      <c r="W26" s="88"/>
      <c r="X26" s="94">
        <v>192428.57</v>
      </c>
      <c r="Y26" s="94">
        <v>217000</v>
      </c>
      <c r="Z26" s="94">
        <v>217300</v>
      </c>
    </row>
    <row r="27" spans="1:26" ht="30.75" customHeight="1" x14ac:dyDescent="0.25">
      <c r="A27" s="102"/>
      <c r="B27" s="98"/>
      <c r="C27" s="90"/>
      <c r="D27" s="95"/>
      <c r="E27" s="95"/>
      <c r="F27" s="95"/>
      <c r="G27" s="95"/>
      <c r="H27" s="95"/>
      <c r="I27" s="95" t="s">
        <v>142</v>
      </c>
      <c r="J27" s="80">
        <v>121</v>
      </c>
      <c r="K27" s="81"/>
      <c r="L27" s="91">
        <v>1</v>
      </c>
      <c r="M27" s="91">
        <v>4</v>
      </c>
      <c r="N27" s="97">
        <v>5210010020</v>
      </c>
      <c r="O27" s="93">
        <v>240</v>
      </c>
      <c r="P27" s="85"/>
      <c r="Q27" s="86"/>
      <c r="R27" s="88"/>
      <c r="S27" s="88"/>
      <c r="T27" s="88"/>
      <c r="U27" s="88"/>
      <c r="V27" s="88"/>
      <c r="W27" s="88"/>
      <c r="X27" s="120">
        <f>X29+X28+X30</f>
        <v>411432.4</v>
      </c>
      <c r="Y27" s="120">
        <f>Y29+Y28</f>
        <v>20800</v>
      </c>
      <c r="Z27" s="120">
        <f>Z29+Z28</f>
        <v>20800</v>
      </c>
    </row>
    <row r="28" spans="1:26" x14ac:dyDescent="0.25">
      <c r="A28" s="102"/>
      <c r="B28" s="98"/>
      <c r="C28" s="90"/>
      <c r="D28" s="95"/>
      <c r="E28" s="95"/>
      <c r="F28" s="364" t="s">
        <v>143</v>
      </c>
      <c r="G28" s="364"/>
      <c r="H28" s="364"/>
      <c r="I28" s="364"/>
      <c r="J28" s="80">
        <v>121</v>
      </c>
      <c r="K28" s="81">
        <v>104</v>
      </c>
      <c r="L28" s="91">
        <v>1</v>
      </c>
      <c r="M28" s="91">
        <v>4</v>
      </c>
      <c r="N28" s="97">
        <v>5210010020</v>
      </c>
      <c r="O28" s="93">
        <v>244</v>
      </c>
      <c r="P28" s="85"/>
      <c r="Q28" s="86">
        <v>10000</v>
      </c>
      <c r="R28" s="362"/>
      <c r="S28" s="362"/>
      <c r="T28" s="362"/>
      <c r="U28" s="362"/>
      <c r="V28" s="88">
        <v>0</v>
      </c>
      <c r="W28" s="88">
        <v>0</v>
      </c>
      <c r="X28" s="120">
        <v>311243.92</v>
      </c>
      <c r="Y28" s="94">
        <v>0</v>
      </c>
      <c r="Z28" s="94">
        <v>0</v>
      </c>
    </row>
    <row r="29" spans="1:26" x14ac:dyDescent="0.25">
      <c r="A29" s="102"/>
      <c r="B29" s="98"/>
      <c r="C29" s="90"/>
      <c r="D29" s="95"/>
      <c r="E29" s="95"/>
      <c r="F29" s="364" t="s">
        <v>159</v>
      </c>
      <c r="G29" s="364"/>
      <c r="H29" s="364"/>
      <c r="I29" s="364"/>
      <c r="J29" s="80">
        <v>121</v>
      </c>
      <c r="K29" s="81">
        <v>104</v>
      </c>
      <c r="L29" s="91">
        <v>1</v>
      </c>
      <c r="M29" s="91">
        <v>4</v>
      </c>
      <c r="N29" s="97">
        <v>5210010020</v>
      </c>
      <c r="O29" s="93">
        <v>247</v>
      </c>
      <c r="P29" s="85"/>
      <c r="Q29" s="86">
        <v>10000</v>
      </c>
      <c r="R29" s="362"/>
      <c r="S29" s="362"/>
      <c r="T29" s="362"/>
      <c r="U29" s="362"/>
      <c r="V29" s="88">
        <v>0</v>
      </c>
      <c r="W29" s="88">
        <v>0</v>
      </c>
      <c r="X29" s="120">
        <v>16703.39</v>
      </c>
      <c r="Y29" s="94">
        <v>20800</v>
      </c>
      <c r="Z29" s="94">
        <v>20800</v>
      </c>
    </row>
    <row r="30" spans="1:26" x14ac:dyDescent="0.25">
      <c r="A30" s="312"/>
      <c r="B30" s="98"/>
      <c r="C30" s="310"/>
      <c r="D30" s="309"/>
      <c r="E30" s="309"/>
      <c r="F30" s="309"/>
      <c r="G30" s="309"/>
      <c r="H30" s="309"/>
      <c r="I30" s="309" t="s">
        <v>143</v>
      </c>
      <c r="J30" s="80">
        <v>121</v>
      </c>
      <c r="K30" s="81"/>
      <c r="L30" s="91">
        <v>1</v>
      </c>
      <c r="M30" s="91">
        <v>4</v>
      </c>
      <c r="N30" s="97">
        <v>5210097060</v>
      </c>
      <c r="O30" s="93">
        <v>244</v>
      </c>
      <c r="P30" s="85"/>
      <c r="Q30" s="86"/>
      <c r="R30" s="308"/>
      <c r="S30" s="308"/>
      <c r="T30" s="308"/>
      <c r="U30" s="308"/>
      <c r="V30" s="308"/>
      <c r="W30" s="308"/>
      <c r="X30" s="120">
        <v>83485.09</v>
      </c>
      <c r="Y30" s="94"/>
      <c r="Z30" s="94"/>
    </row>
    <row r="31" spans="1:26" x14ac:dyDescent="0.25">
      <c r="A31" s="102"/>
      <c r="B31" s="98"/>
      <c r="C31" s="90"/>
      <c r="D31" s="95"/>
      <c r="E31" s="95"/>
      <c r="F31" s="364" t="s">
        <v>144</v>
      </c>
      <c r="G31" s="364"/>
      <c r="H31" s="364"/>
      <c r="I31" s="364"/>
      <c r="J31" s="80">
        <v>121</v>
      </c>
      <c r="K31" s="81">
        <v>104</v>
      </c>
      <c r="L31" s="91">
        <v>1</v>
      </c>
      <c r="M31" s="91">
        <v>4</v>
      </c>
      <c r="N31" s="97">
        <v>5210010020</v>
      </c>
      <c r="O31" s="93" t="s">
        <v>145</v>
      </c>
      <c r="P31" s="85"/>
      <c r="Q31" s="86">
        <v>10000</v>
      </c>
      <c r="R31" s="362"/>
      <c r="S31" s="362"/>
      <c r="T31" s="362"/>
      <c r="U31" s="362"/>
      <c r="V31" s="88">
        <v>0</v>
      </c>
      <c r="W31" s="88">
        <v>0</v>
      </c>
      <c r="X31" s="94">
        <v>14400</v>
      </c>
      <c r="Y31" s="94">
        <v>13600</v>
      </c>
      <c r="Z31" s="94">
        <v>13600</v>
      </c>
    </row>
    <row r="32" spans="1:26" x14ac:dyDescent="0.25">
      <c r="A32" s="102"/>
      <c r="B32" s="98"/>
      <c r="C32" s="90"/>
      <c r="D32" s="95"/>
      <c r="E32" s="95"/>
      <c r="F32" s="95"/>
      <c r="G32" s="95"/>
      <c r="H32" s="95"/>
      <c r="I32" s="309" t="s">
        <v>240</v>
      </c>
      <c r="J32" s="80">
        <v>121</v>
      </c>
      <c r="K32" s="81"/>
      <c r="L32" s="91">
        <v>1</v>
      </c>
      <c r="M32" s="91">
        <v>4</v>
      </c>
      <c r="N32" s="97">
        <v>5210010020</v>
      </c>
      <c r="O32" s="93">
        <v>853</v>
      </c>
      <c r="P32" s="85"/>
      <c r="Q32" s="86"/>
      <c r="R32" s="88"/>
      <c r="S32" s="88"/>
      <c r="T32" s="88"/>
      <c r="U32" s="88"/>
      <c r="V32" s="88"/>
      <c r="W32" s="88"/>
      <c r="X32" s="94">
        <v>0</v>
      </c>
      <c r="Y32" s="94">
        <v>0</v>
      </c>
      <c r="Z32" s="94">
        <v>0</v>
      </c>
    </row>
    <row r="33" spans="1:26" x14ac:dyDescent="0.25">
      <c r="A33" s="312"/>
      <c r="B33" s="98"/>
      <c r="C33" s="310"/>
      <c r="D33" s="309"/>
      <c r="E33" s="309"/>
      <c r="F33" s="309"/>
      <c r="G33" s="309"/>
      <c r="H33" s="309"/>
      <c r="I33" s="309" t="s">
        <v>240</v>
      </c>
      <c r="J33" s="80">
        <v>121</v>
      </c>
      <c r="K33" s="81"/>
      <c r="L33" s="91">
        <v>1</v>
      </c>
      <c r="M33" s="91">
        <v>13</v>
      </c>
      <c r="N33" s="97">
        <v>7700095100</v>
      </c>
      <c r="O33" s="93">
        <v>853</v>
      </c>
      <c r="P33" s="85"/>
      <c r="Q33" s="86"/>
      <c r="R33" s="308"/>
      <c r="S33" s="308"/>
      <c r="T33" s="308"/>
      <c r="U33" s="308"/>
      <c r="V33" s="308"/>
      <c r="W33" s="308"/>
      <c r="X33" s="94">
        <v>909</v>
      </c>
      <c r="Y33" s="94"/>
      <c r="Z33" s="94"/>
    </row>
    <row r="34" spans="1:26" ht="33.75" customHeight="1" x14ac:dyDescent="0.25">
      <c r="A34" s="102"/>
      <c r="B34" s="98"/>
      <c r="C34" s="90"/>
      <c r="D34" s="95"/>
      <c r="E34" s="95"/>
      <c r="F34" s="95"/>
      <c r="G34" s="95"/>
      <c r="H34" s="95"/>
      <c r="I34" s="90" t="s">
        <v>146</v>
      </c>
      <c r="J34" s="80">
        <v>121</v>
      </c>
      <c r="K34" s="81">
        <v>104</v>
      </c>
      <c r="L34" s="82">
        <v>1</v>
      </c>
      <c r="M34" s="82">
        <v>6</v>
      </c>
      <c r="N34" s="83" t="s">
        <v>133</v>
      </c>
      <c r="O34" s="84">
        <v>0</v>
      </c>
      <c r="P34" s="85"/>
      <c r="Q34" s="86"/>
      <c r="R34" s="88"/>
      <c r="S34" s="88"/>
      <c r="T34" s="88"/>
      <c r="U34" s="88"/>
      <c r="V34" s="88"/>
      <c r="W34" s="88"/>
      <c r="X34" s="94">
        <f>X35</f>
        <v>15400</v>
      </c>
      <c r="Y34" s="94">
        <f t="shared" ref="Y34:Z37" si="2">Y35</f>
        <v>15400</v>
      </c>
      <c r="Z34" s="94">
        <f t="shared" si="2"/>
        <v>15400</v>
      </c>
    </row>
    <row r="35" spans="1:26" ht="54" customHeight="1" x14ac:dyDescent="0.25">
      <c r="A35" s="102"/>
      <c r="B35" s="98"/>
      <c r="C35" s="90"/>
      <c r="D35" s="95"/>
      <c r="E35" s="95"/>
      <c r="F35" s="95"/>
      <c r="G35" s="95"/>
      <c r="H35" s="95"/>
      <c r="I35" s="309" t="s">
        <v>248</v>
      </c>
      <c r="J35" s="80">
        <v>121</v>
      </c>
      <c r="K35" s="81">
        <v>0</v>
      </c>
      <c r="L35" s="91">
        <v>1</v>
      </c>
      <c r="M35" s="91">
        <v>6</v>
      </c>
      <c r="N35" s="92" t="s">
        <v>191</v>
      </c>
      <c r="O35" s="93">
        <v>0</v>
      </c>
      <c r="P35" s="85"/>
      <c r="Q35" s="86"/>
      <c r="R35" s="88"/>
      <c r="S35" s="88"/>
      <c r="T35" s="88"/>
      <c r="U35" s="88"/>
      <c r="V35" s="88"/>
      <c r="W35" s="88"/>
      <c r="X35" s="94">
        <f>X36</f>
        <v>15400</v>
      </c>
      <c r="Y35" s="94">
        <f t="shared" si="2"/>
        <v>15400</v>
      </c>
      <c r="Z35" s="94">
        <f t="shared" si="2"/>
        <v>15400</v>
      </c>
    </row>
    <row r="36" spans="1:26" ht="30.75" customHeight="1" x14ac:dyDescent="0.25">
      <c r="A36" s="102"/>
      <c r="B36" s="98"/>
      <c r="C36" s="90"/>
      <c r="D36" s="95"/>
      <c r="E36" s="95"/>
      <c r="F36" s="95"/>
      <c r="G36" s="95"/>
      <c r="H36" s="95"/>
      <c r="I36" s="95" t="s">
        <v>186</v>
      </c>
      <c r="J36" s="80">
        <v>121</v>
      </c>
      <c r="K36" s="81">
        <v>102</v>
      </c>
      <c r="L36" s="91">
        <v>1</v>
      </c>
      <c r="M36" s="91">
        <v>6</v>
      </c>
      <c r="N36" s="92" t="s">
        <v>205</v>
      </c>
      <c r="O36" s="93">
        <v>0</v>
      </c>
      <c r="P36" s="85"/>
      <c r="Q36" s="86"/>
      <c r="R36" s="88"/>
      <c r="S36" s="88"/>
      <c r="T36" s="88"/>
      <c r="U36" s="88"/>
      <c r="V36" s="88"/>
      <c r="W36" s="88"/>
      <c r="X36" s="94">
        <f>X37</f>
        <v>15400</v>
      </c>
      <c r="Y36" s="94">
        <f t="shared" si="2"/>
        <v>15400</v>
      </c>
      <c r="Z36" s="94">
        <f t="shared" si="2"/>
        <v>15400</v>
      </c>
    </row>
    <row r="37" spans="1:26" ht="35.25" customHeight="1" x14ac:dyDescent="0.25">
      <c r="A37" s="102"/>
      <c r="B37" s="98"/>
      <c r="C37" s="90"/>
      <c r="D37" s="95"/>
      <c r="E37" s="95"/>
      <c r="F37" s="95"/>
      <c r="G37" s="95"/>
      <c r="H37" s="95"/>
      <c r="I37" s="95" t="s">
        <v>147</v>
      </c>
      <c r="J37" s="80">
        <v>121</v>
      </c>
      <c r="K37" s="81">
        <v>104</v>
      </c>
      <c r="L37" s="91">
        <v>1</v>
      </c>
      <c r="M37" s="91">
        <v>6</v>
      </c>
      <c r="N37" s="97">
        <v>5210010080</v>
      </c>
      <c r="O37" s="93">
        <v>0</v>
      </c>
      <c r="P37" s="85"/>
      <c r="Q37" s="86"/>
      <c r="R37" s="88"/>
      <c r="S37" s="88"/>
      <c r="T37" s="88"/>
      <c r="U37" s="88"/>
      <c r="V37" s="88"/>
      <c r="W37" s="88"/>
      <c r="X37" s="94">
        <f>X38</f>
        <v>15400</v>
      </c>
      <c r="Y37" s="94">
        <f t="shared" si="2"/>
        <v>15400</v>
      </c>
      <c r="Z37" s="94">
        <f t="shared" si="2"/>
        <v>15400</v>
      </c>
    </row>
    <row r="38" spans="1:26" x14ac:dyDescent="0.25">
      <c r="A38" s="102"/>
      <c r="B38" s="98"/>
      <c r="C38" s="90"/>
      <c r="D38" s="95"/>
      <c r="E38" s="95"/>
      <c r="F38" s="364" t="s">
        <v>144</v>
      </c>
      <c r="G38" s="364"/>
      <c r="H38" s="364"/>
      <c r="I38" s="364"/>
      <c r="J38" s="80">
        <v>121</v>
      </c>
      <c r="K38" s="81">
        <v>104</v>
      </c>
      <c r="L38" s="91">
        <v>1</v>
      </c>
      <c r="M38" s="91">
        <v>6</v>
      </c>
      <c r="N38" s="97">
        <v>5210010080</v>
      </c>
      <c r="O38" s="93" t="s">
        <v>145</v>
      </c>
      <c r="P38" s="85"/>
      <c r="Q38" s="86">
        <v>10000</v>
      </c>
      <c r="R38" s="362"/>
      <c r="S38" s="362"/>
      <c r="T38" s="362"/>
      <c r="U38" s="362"/>
      <c r="V38" s="88">
        <v>0</v>
      </c>
      <c r="W38" s="88">
        <v>0</v>
      </c>
      <c r="X38" s="94">
        <v>15400</v>
      </c>
      <c r="Y38" s="94">
        <v>15400</v>
      </c>
      <c r="Z38" s="94">
        <v>15400</v>
      </c>
    </row>
    <row r="39" spans="1:26" x14ac:dyDescent="0.25">
      <c r="A39" s="369" t="s">
        <v>148</v>
      </c>
      <c r="B39" s="369"/>
      <c r="C39" s="369"/>
      <c r="D39" s="369"/>
      <c r="E39" s="369"/>
      <c r="F39" s="369"/>
      <c r="G39" s="369"/>
      <c r="H39" s="369"/>
      <c r="I39" s="369"/>
      <c r="J39" s="80">
        <v>121</v>
      </c>
      <c r="K39" s="81">
        <v>200</v>
      </c>
      <c r="L39" s="82">
        <v>2</v>
      </c>
      <c r="M39" s="82">
        <v>0</v>
      </c>
      <c r="N39" s="83" t="s">
        <v>133</v>
      </c>
      <c r="O39" s="84">
        <v>0</v>
      </c>
      <c r="P39" s="85"/>
      <c r="Q39" s="86">
        <v>0</v>
      </c>
      <c r="R39" s="368"/>
      <c r="S39" s="368"/>
      <c r="T39" s="368"/>
      <c r="U39" s="368"/>
      <c r="V39" s="88">
        <v>0</v>
      </c>
      <c r="W39" s="88">
        <v>0</v>
      </c>
      <c r="X39" s="119">
        <f t="shared" ref="X39:Z42" si="3">X40</f>
        <v>101900</v>
      </c>
      <c r="Y39" s="119">
        <f t="shared" si="3"/>
        <v>103000</v>
      </c>
      <c r="Z39" s="119">
        <f t="shared" si="3"/>
        <v>107100</v>
      </c>
    </row>
    <row r="40" spans="1:26" x14ac:dyDescent="0.25">
      <c r="A40" s="102"/>
      <c r="B40" s="98"/>
      <c r="C40" s="366" t="s">
        <v>149</v>
      </c>
      <c r="D40" s="366"/>
      <c r="E40" s="366"/>
      <c r="F40" s="366"/>
      <c r="G40" s="366"/>
      <c r="H40" s="366"/>
      <c r="I40" s="366"/>
      <c r="J40" s="80">
        <v>121</v>
      </c>
      <c r="K40" s="81">
        <v>203</v>
      </c>
      <c r="L40" s="82">
        <v>2</v>
      </c>
      <c r="M40" s="82">
        <v>3</v>
      </c>
      <c r="N40" s="83" t="s">
        <v>133</v>
      </c>
      <c r="O40" s="84">
        <v>0</v>
      </c>
      <c r="P40" s="85"/>
      <c r="Q40" s="86">
        <v>0</v>
      </c>
      <c r="R40" s="368"/>
      <c r="S40" s="368"/>
      <c r="T40" s="368"/>
      <c r="U40" s="368"/>
      <c r="V40" s="88">
        <v>0</v>
      </c>
      <c r="W40" s="88">
        <v>0</v>
      </c>
      <c r="X40" s="119">
        <f t="shared" si="3"/>
        <v>101900</v>
      </c>
      <c r="Y40" s="119">
        <f t="shared" si="3"/>
        <v>103000</v>
      </c>
      <c r="Z40" s="119">
        <f t="shared" si="3"/>
        <v>107100</v>
      </c>
    </row>
    <row r="41" spans="1:26" ht="51" customHeight="1" x14ac:dyDescent="0.25">
      <c r="A41" s="367" t="s">
        <v>248</v>
      </c>
      <c r="B41" s="367"/>
      <c r="C41" s="367"/>
      <c r="D41" s="367"/>
      <c r="E41" s="367"/>
      <c r="F41" s="367"/>
      <c r="G41" s="367"/>
      <c r="H41" s="367"/>
      <c r="I41" s="367"/>
      <c r="J41" s="80">
        <v>121</v>
      </c>
      <c r="K41" s="81">
        <v>0</v>
      </c>
      <c r="L41" s="91">
        <v>1</v>
      </c>
      <c r="M41" s="91">
        <v>4</v>
      </c>
      <c r="N41" s="92" t="s">
        <v>191</v>
      </c>
      <c r="O41" s="93">
        <v>0</v>
      </c>
      <c r="P41" s="85"/>
      <c r="Q41" s="86">
        <v>0</v>
      </c>
      <c r="R41" s="362"/>
      <c r="S41" s="362"/>
      <c r="T41" s="362"/>
      <c r="U41" s="362"/>
      <c r="V41" s="88">
        <v>0</v>
      </c>
      <c r="W41" s="88">
        <v>0</v>
      </c>
      <c r="X41" s="94">
        <f t="shared" si="3"/>
        <v>101900</v>
      </c>
      <c r="Y41" s="94">
        <f t="shared" si="3"/>
        <v>103000</v>
      </c>
      <c r="Z41" s="94">
        <f t="shared" si="3"/>
        <v>107100</v>
      </c>
    </row>
    <row r="42" spans="1:26" ht="35.25" customHeight="1" x14ac:dyDescent="0.25">
      <c r="A42" s="102"/>
      <c r="B42" s="98"/>
      <c r="C42" s="90"/>
      <c r="D42" s="364" t="s">
        <v>150</v>
      </c>
      <c r="E42" s="364"/>
      <c r="F42" s="364"/>
      <c r="G42" s="364"/>
      <c r="H42" s="364"/>
      <c r="I42" s="364"/>
      <c r="J42" s="80">
        <v>121</v>
      </c>
      <c r="K42" s="81">
        <v>203</v>
      </c>
      <c r="L42" s="91">
        <v>2</v>
      </c>
      <c r="M42" s="91">
        <v>3</v>
      </c>
      <c r="N42" s="97">
        <v>5220000000</v>
      </c>
      <c r="O42" s="93">
        <v>0</v>
      </c>
      <c r="P42" s="85"/>
      <c r="Q42" s="86">
        <v>0</v>
      </c>
      <c r="R42" s="362"/>
      <c r="S42" s="362"/>
      <c r="T42" s="362"/>
      <c r="U42" s="362"/>
      <c r="V42" s="88">
        <v>0</v>
      </c>
      <c r="W42" s="88">
        <v>0</v>
      </c>
      <c r="X42" s="94">
        <f t="shared" si="3"/>
        <v>101900</v>
      </c>
      <c r="Y42" s="94">
        <f t="shared" si="3"/>
        <v>103000</v>
      </c>
      <c r="Z42" s="94">
        <f t="shared" si="3"/>
        <v>107100</v>
      </c>
    </row>
    <row r="43" spans="1:26" ht="33" customHeight="1" x14ac:dyDescent="0.25">
      <c r="A43" s="102"/>
      <c r="B43" s="98"/>
      <c r="C43" s="90"/>
      <c r="D43" s="95"/>
      <c r="E43" s="364" t="s">
        <v>151</v>
      </c>
      <c r="F43" s="364"/>
      <c r="G43" s="364"/>
      <c r="H43" s="364"/>
      <c r="I43" s="364"/>
      <c r="J43" s="80">
        <v>121</v>
      </c>
      <c r="K43" s="81">
        <v>203</v>
      </c>
      <c r="L43" s="91">
        <v>2</v>
      </c>
      <c r="M43" s="91">
        <v>3</v>
      </c>
      <c r="N43" s="97">
        <v>5220051180</v>
      </c>
      <c r="O43" s="93">
        <v>0</v>
      </c>
      <c r="P43" s="85"/>
      <c r="Q43" s="86">
        <v>0</v>
      </c>
      <c r="R43" s="362"/>
      <c r="S43" s="362"/>
      <c r="T43" s="362"/>
      <c r="U43" s="362"/>
      <c r="V43" s="88">
        <v>0</v>
      </c>
      <c r="W43" s="88">
        <v>0</v>
      </c>
      <c r="X43" s="94">
        <f>X44+X48</f>
        <v>101900</v>
      </c>
      <c r="Y43" s="94">
        <f>Y44+Y48</f>
        <v>103000</v>
      </c>
      <c r="Z43" s="94">
        <f>Z44+Z48</f>
        <v>107100</v>
      </c>
    </row>
    <row r="44" spans="1:26" x14ac:dyDescent="0.25">
      <c r="A44" s="102"/>
      <c r="B44" s="98"/>
      <c r="C44" s="90"/>
      <c r="D44" s="95"/>
      <c r="E44" s="364" t="s">
        <v>152</v>
      </c>
      <c r="F44" s="364"/>
      <c r="G44" s="364"/>
      <c r="H44" s="364"/>
      <c r="I44" s="364"/>
      <c r="J44" s="80">
        <v>121</v>
      </c>
      <c r="K44" s="81">
        <v>203</v>
      </c>
      <c r="L44" s="91">
        <v>2</v>
      </c>
      <c r="M44" s="91">
        <v>3</v>
      </c>
      <c r="N44" s="97">
        <v>5220051180</v>
      </c>
      <c r="O44" s="93">
        <v>120</v>
      </c>
      <c r="P44" s="85"/>
      <c r="Q44" s="86">
        <v>0</v>
      </c>
      <c r="R44" s="362"/>
      <c r="S44" s="362"/>
      <c r="T44" s="362"/>
      <c r="U44" s="362"/>
      <c r="V44" s="88">
        <v>0</v>
      </c>
      <c r="W44" s="88">
        <v>0</v>
      </c>
      <c r="X44" s="94">
        <f>X45+X46</f>
        <v>101900</v>
      </c>
      <c r="Y44" s="94">
        <f>Y45+Y46</f>
        <v>101000</v>
      </c>
      <c r="Z44" s="94">
        <f>Z45+Z46</f>
        <v>105000</v>
      </c>
    </row>
    <row r="45" spans="1:26" x14ac:dyDescent="0.25">
      <c r="A45" s="102"/>
      <c r="B45" s="98"/>
      <c r="C45" s="90"/>
      <c r="D45" s="95"/>
      <c r="E45" s="95"/>
      <c r="F45" s="364" t="s">
        <v>138</v>
      </c>
      <c r="G45" s="365"/>
      <c r="H45" s="365"/>
      <c r="I45" s="365"/>
      <c r="J45" s="80">
        <v>121</v>
      </c>
      <c r="K45" s="81"/>
      <c r="L45" s="91">
        <v>2</v>
      </c>
      <c r="M45" s="91">
        <v>3</v>
      </c>
      <c r="N45" s="97">
        <v>5220051180</v>
      </c>
      <c r="O45" s="93">
        <v>121</v>
      </c>
      <c r="P45" s="85"/>
      <c r="Q45" s="86"/>
      <c r="R45" s="88"/>
      <c r="S45" s="88"/>
      <c r="T45" s="88"/>
      <c r="U45" s="88"/>
      <c r="V45" s="88"/>
      <c r="W45" s="88"/>
      <c r="X45" s="94">
        <v>77825.009999999995</v>
      </c>
      <c r="Y45" s="94">
        <v>77500</v>
      </c>
      <c r="Z45" s="94">
        <v>80600</v>
      </c>
    </row>
    <row r="46" spans="1:26" ht="39.75" customHeight="1" x14ac:dyDescent="0.25">
      <c r="A46" s="102"/>
      <c r="B46" s="98"/>
      <c r="C46" s="90"/>
      <c r="D46" s="95"/>
      <c r="E46" s="95"/>
      <c r="F46" s="364" t="s">
        <v>139</v>
      </c>
      <c r="G46" s="364"/>
      <c r="H46" s="364"/>
      <c r="I46" s="364"/>
      <c r="J46" s="80">
        <v>121</v>
      </c>
      <c r="K46" s="81">
        <v>203</v>
      </c>
      <c r="L46" s="91">
        <v>2</v>
      </c>
      <c r="M46" s="91">
        <v>3</v>
      </c>
      <c r="N46" s="97">
        <v>5220051180</v>
      </c>
      <c r="O46" s="93">
        <v>129</v>
      </c>
      <c r="P46" s="85"/>
      <c r="Q46" s="86">
        <v>10000</v>
      </c>
      <c r="R46" s="362"/>
      <c r="S46" s="362"/>
      <c r="T46" s="362"/>
      <c r="U46" s="362"/>
      <c r="V46" s="88">
        <v>0</v>
      </c>
      <c r="W46" s="88">
        <v>0</v>
      </c>
      <c r="X46" s="94">
        <v>24074.99</v>
      </c>
      <c r="Y46" s="94">
        <v>23500</v>
      </c>
      <c r="Z46" s="94">
        <v>24400</v>
      </c>
    </row>
    <row r="47" spans="1:26" ht="33.75" customHeight="1" x14ac:dyDescent="0.25">
      <c r="A47" s="102"/>
      <c r="B47" s="98"/>
      <c r="C47" s="90"/>
      <c r="D47" s="95"/>
      <c r="E47" s="95"/>
      <c r="F47" s="364" t="s">
        <v>142</v>
      </c>
      <c r="G47" s="364"/>
      <c r="H47" s="364"/>
      <c r="I47" s="364"/>
      <c r="J47" s="80">
        <v>121</v>
      </c>
      <c r="K47" s="81">
        <v>203</v>
      </c>
      <c r="L47" s="91">
        <v>2</v>
      </c>
      <c r="M47" s="91">
        <v>3</v>
      </c>
      <c r="N47" s="97">
        <v>5220051180</v>
      </c>
      <c r="O47" s="93">
        <v>240</v>
      </c>
      <c r="P47" s="85"/>
      <c r="Q47" s="86">
        <v>10000</v>
      </c>
      <c r="R47" s="362"/>
      <c r="S47" s="362"/>
      <c r="T47" s="362"/>
      <c r="U47" s="362"/>
      <c r="V47" s="88">
        <v>0</v>
      </c>
      <c r="W47" s="88">
        <v>0</v>
      </c>
      <c r="X47" s="94">
        <f>X48</f>
        <v>0</v>
      </c>
      <c r="Y47" s="94">
        <f>Y48</f>
        <v>2000</v>
      </c>
      <c r="Z47" s="94">
        <f>Z48</f>
        <v>2100</v>
      </c>
    </row>
    <row r="48" spans="1:26" x14ac:dyDescent="0.25">
      <c r="A48" s="102"/>
      <c r="B48" s="98"/>
      <c r="C48" s="90"/>
      <c r="D48" s="95"/>
      <c r="E48" s="95"/>
      <c r="F48" s="364" t="s">
        <v>143</v>
      </c>
      <c r="G48" s="364"/>
      <c r="H48" s="364"/>
      <c r="I48" s="364"/>
      <c r="J48" s="80">
        <v>121</v>
      </c>
      <c r="K48" s="81">
        <v>203</v>
      </c>
      <c r="L48" s="91">
        <v>2</v>
      </c>
      <c r="M48" s="91">
        <v>3</v>
      </c>
      <c r="N48" s="97">
        <v>5220051180</v>
      </c>
      <c r="O48" s="93">
        <v>244</v>
      </c>
      <c r="P48" s="85"/>
      <c r="Q48" s="86">
        <v>10000</v>
      </c>
      <c r="R48" s="362"/>
      <c r="S48" s="362"/>
      <c r="T48" s="362"/>
      <c r="U48" s="362"/>
      <c r="V48" s="88">
        <v>0</v>
      </c>
      <c r="W48" s="88">
        <v>0</v>
      </c>
      <c r="X48" s="94">
        <v>0</v>
      </c>
      <c r="Y48" s="94">
        <v>2000</v>
      </c>
      <c r="Z48" s="94">
        <v>2100</v>
      </c>
    </row>
    <row r="49" spans="1:26" ht="35.25" customHeight="1" x14ac:dyDescent="0.25">
      <c r="A49" s="373" t="s">
        <v>153</v>
      </c>
      <c r="B49" s="373"/>
      <c r="C49" s="373"/>
      <c r="D49" s="373"/>
      <c r="E49" s="373"/>
      <c r="F49" s="373"/>
      <c r="G49" s="373"/>
      <c r="H49" s="373"/>
      <c r="I49" s="373"/>
      <c r="J49" s="80">
        <v>121</v>
      </c>
      <c r="K49" s="81">
        <v>300</v>
      </c>
      <c r="L49" s="82">
        <v>3</v>
      </c>
      <c r="M49" s="82">
        <v>0</v>
      </c>
      <c r="N49" s="83" t="s">
        <v>133</v>
      </c>
      <c r="O49" s="84">
        <v>0</v>
      </c>
      <c r="P49" s="85"/>
      <c r="Q49" s="86">
        <v>0</v>
      </c>
      <c r="R49" s="368"/>
      <c r="S49" s="368"/>
      <c r="T49" s="368"/>
      <c r="U49" s="368"/>
      <c r="V49" s="88">
        <v>0</v>
      </c>
      <c r="W49" s="88">
        <v>0</v>
      </c>
      <c r="X49" s="89">
        <f>X50</f>
        <v>19530</v>
      </c>
      <c r="Y49" s="89">
        <f>Y50</f>
        <v>5000</v>
      </c>
      <c r="Z49" s="89">
        <f>Z50</f>
        <v>5000</v>
      </c>
    </row>
    <row r="50" spans="1:26" x14ac:dyDescent="0.25">
      <c r="A50" s="102"/>
      <c r="B50" s="98"/>
      <c r="C50" s="366" t="s">
        <v>154</v>
      </c>
      <c r="D50" s="366"/>
      <c r="E50" s="366"/>
      <c r="F50" s="366"/>
      <c r="G50" s="366"/>
      <c r="H50" s="366"/>
      <c r="I50" s="366"/>
      <c r="J50" s="80">
        <v>121</v>
      </c>
      <c r="K50" s="81">
        <v>310</v>
      </c>
      <c r="L50" s="82">
        <v>3</v>
      </c>
      <c r="M50" s="82">
        <v>10</v>
      </c>
      <c r="N50" s="83" t="s">
        <v>133</v>
      </c>
      <c r="O50" s="84">
        <v>0</v>
      </c>
      <c r="P50" s="85"/>
      <c r="Q50" s="86">
        <v>0</v>
      </c>
      <c r="R50" s="368"/>
      <c r="S50" s="368"/>
      <c r="T50" s="368"/>
      <c r="U50" s="368"/>
      <c r="V50" s="88">
        <v>0</v>
      </c>
      <c r="W50" s="88">
        <v>0</v>
      </c>
      <c r="X50" s="89">
        <f t="shared" ref="X50:Z54" si="4">X51</f>
        <v>19530</v>
      </c>
      <c r="Y50" s="89">
        <f t="shared" si="4"/>
        <v>5000</v>
      </c>
      <c r="Z50" s="89">
        <f t="shared" si="4"/>
        <v>5000</v>
      </c>
    </row>
    <row r="51" spans="1:26" ht="49.5" customHeight="1" x14ac:dyDescent="0.25">
      <c r="A51" s="367" t="s">
        <v>248</v>
      </c>
      <c r="B51" s="367"/>
      <c r="C51" s="367"/>
      <c r="D51" s="367"/>
      <c r="E51" s="367"/>
      <c r="F51" s="367"/>
      <c r="G51" s="367"/>
      <c r="H51" s="367"/>
      <c r="I51" s="367"/>
      <c r="J51" s="80">
        <v>121</v>
      </c>
      <c r="K51" s="81">
        <v>0</v>
      </c>
      <c r="L51" s="91">
        <v>3</v>
      </c>
      <c r="M51" s="91">
        <v>10</v>
      </c>
      <c r="N51" s="92" t="s">
        <v>191</v>
      </c>
      <c r="O51" s="93">
        <v>0</v>
      </c>
      <c r="P51" s="85"/>
      <c r="Q51" s="86">
        <v>0</v>
      </c>
      <c r="R51" s="362"/>
      <c r="S51" s="362"/>
      <c r="T51" s="362"/>
      <c r="U51" s="362"/>
      <c r="V51" s="88">
        <v>0</v>
      </c>
      <c r="W51" s="88">
        <v>0</v>
      </c>
      <c r="X51" s="94">
        <f>X52</f>
        <v>19530</v>
      </c>
      <c r="Y51" s="94">
        <f t="shared" si="4"/>
        <v>5000</v>
      </c>
      <c r="Z51" s="94">
        <f t="shared" si="4"/>
        <v>5000</v>
      </c>
    </row>
    <row r="52" spans="1:26" ht="29.25" customHeight="1" x14ac:dyDescent="0.25">
      <c r="A52" s="102"/>
      <c r="B52" s="98"/>
      <c r="C52" s="90"/>
      <c r="D52" s="364" t="s">
        <v>187</v>
      </c>
      <c r="E52" s="364"/>
      <c r="F52" s="364"/>
      <c r="G52" s="364"/>
      <c r="H52" s="364"/>
      <c r="I52" s="364"/>
      <c r="J52" s="80">
        <v>121</v>
      </c>
      <c r="K52" s="81">
        <v>310</v>
      </c>
      <c r="L52" s="91">
        <v>3</v>
      </c>
      <c r="M52" s="91">
        <v>10</v>
      </c>
      <c r="N52" s="97">
        <v>5230000000</v>
      </c>
      <c r="O52" s="93">
        <v>0</v>
      </c>
      <c r="P52" s="85"/>
      <c r="Q52" s="86">
        <v>0</v>
      </c>
      <c r="R52" s="362"/>
      <c r="S52" s="362"/>
      <c r="T52" s="362"/>
      <c r="U52" s="362"/>
      <c r="V52" s="88">
        <v>0</v>
      </c>
      <c r="W52" s="88">
        <v>0</v>
      </c>
      <c r="X52" s="94">
        <f t="shared" si="4"/>
        <v>19530</v>
      </c>
      <c r="Y52" s="94">
        <f t="shared" si="4"/>
        <v>5000</v>
      </c>
      <c r="Z52" s="94">
        <f t="shared" si="4"/>
        <v>5000</v>
      </c>
    </row>
    <row r="53" spans="1:26" ht="36" customHeight="1" x14ac:dyDescent="0.25">
      <c r="A53" s="102"/>
      <c r="B53" s="98"/>
      <c r="C53" s="90"/>
      <c r="D53" s="95"/>
      <c r="E53" s="364" t="s">
        <v>155</v>
      </c>
      <c r="F53" s="364"/>
      <c r="G53" s="364"/>
      <c r="H53" s="364"/>
      <c r="I53" s="364"/>
      <c r="J53" s="80">
        <v>121</v>
      </c>
      <c r="K53" s="81">
        <v>310</v>
      </c>
      <c r="L53" s="91">
        <v>3</v>
      </c>
      <c r="M53" s="91">
        <v>10</v>
      </c>
      <c r="N53" s="97">
        <v>5230095020</v>
      </c>
      <c r="O53" s="93">
        <v>0</v>
      </c>
      <c r="P53" s="85"/>
      <c r="Q53" s="86">
        <v>0</v>
      </c>
      <c r="R53" s="362"/>
      <c r="S53" s="362"/>
      <c r="T53" s="362"/>
      <c r="U53" s="362"/>
      <c r="V53" s="88">
        <v>0</v>
      </c>
      <c r="W53" s="88">
        <v>0</v>
      </c>
      <c r="X53" s="94">
        <f t="shared" si="4"/>
        <v>19530</v>
      </c>
      <c r="Y53" s="94">
        <f t="shared" si="4"/>
        <v>5000</v>
      </c>
      <c r="Z53" s="94">
        <f t="shared" si="4"/>
        <v>5000</v>
      </c>
    </row>
    <row r="54" spans="1:26" ht="33" customHeight="1" x14ac:dyDescent="0.25">
      <c r="A54" s="102"/>
      <c r="B54" s="98"/>
      <c r="C54" s="90"/>
      <c r="D54" s="95"/>
      <c r="E54" s="95"/>
      <c r="F54" s="364" t="s">
        <v>142</v>
      </c>
      <c r="G54" s="364"/>
      <c r="H54" s="364"/>
      <c r="I54" s="364"/>
      <c r="J54" s="80">
        <v>121</v>
      </c>
      <c r="K54" s="81">
        <v>310</v>
      </c>
      <c r="L54" s="91">
        <v>3</v>
      </c>
      <c r="M54" s="91">
        <v>10</v>
      </c>
      <c r="N54" s="97">
        <v>5230095020</v>
      </c>
      <c r="O54" s="93">
        <v>240</v>
      </c>
      <c r="P54" s="85"/>
      <c r="Q54" s="86">
        <v>10000</v>
      </c>
      <c r="R54" s="362"/>
      <c r="S54" s="362"/>
      <c r="T54" s="362"/>
      <c r="U54" s="362"/>
      <c r="V54" s="88">
        <v>0</v>
      </c>
      <c r="W54" s="88">
        <v>0</v>
      </c>
      <c r="X54" s="94">
        <f t="shared" si="4"/>
        <v>19530</v>
      </c>
      <c r="Y54" s="94">
        <f t="shared" si="4"/>
        <v>5000</v>
      </c>
      <c r="Z54" s="94">
        <f t="shared" si="4"/>
        <v>5000</v>
      </c>
    </row>
    <row r="55" spans="1:26" x14ac:dyDescent="0.25">
      <c r="A55" s="102"/>
      <c r="B55" s="98"/>
      <c r="C55" s="90"/>
      <c r="D55" s="95"/>
      <c r="E55" s="95"/>
      <c r="F55" s="364" t="s">
        <v>143</v>
      </c>
      <c r="G55" s="364"/>
      <c r="H55" s="364"/>
      <c r="I55" s="364"/>
      <c r="J55" s="80">
        <v>121</v>
      </c>
      <c r="K55" s="81">
        <v>310</v>
      </c>
      <c r="L55" s="91">
        <v>3</v>
      </c>
      <c r="M55" s="91">
        <v>10</v>
      </c>
      <c r="N55" s="97">
        <v>5230095020</v>
      </c>
      <c r="O55" s="93">
        <v>244</v>
      </c>
      <c r="P55" s="85"/>
      <c r="Q55" s="86">
        <v>10000</v>
      </c>
      <c r="R55" s="362"/>
      <c r="S55" s="362"/>
      <c r="T55" s="362"/>
      <c r="U55" s="362"/>
      <c r="V55" s="88">
        <v>0</v>
      </c>
      <c r="W55" s="88">
        <v>0</v>
      </c>
      <c r="X55" s="94">
        <v>19530</v>
      </c>
      <c r="Y55" s="94">
        <v>5000</v>
      </c>
      <c r="Z55" s="94">
        <v>5000</v>
      </c>
    </row>
    <row r="56" spans="1:26" x14ac:dyDescent="0.25">
      <c r="A56" s="102"/>
      <c r="B56" s="98"/>
      <c r="C56" s="370" t="s">
        <v>156</v>
      </c>
      <c r="D56" s="370"/>
      <c r="E56" s="370"/>
      <c r="F56" s="370"/>
      <c r="G56" s="370"/>
      <c r="H56" s="370"/>
      <c r="I56" s="370"/>
      <c r="J56" s="80">
        <v>121</v>
      </c>
      <c r="K56" s="81">
        <v>409</v>
      </c>
      <c r="L56" s="82">
        <v>4</v>
      </c>
      <c r="M56" s="82">
        <v>0</v>
      </c>
      <c r="N56" s="83" t="s">
        <v>133</v>
      </c>
      <c r="O56" s="84">
        <v>0</v>
      </c>
      <c r="P56" s="85"/>
      <c r="Q56" s="86">
        <v>0</v>
      </c>
      <c r="R56" s="368"/>
      <c r="S56" s="368"/>
      <c r="T56" s="368"/>
      <c r="U56" s="368"/>
      <c r="V56" s="88">
        <v>0</v>
      </c>
      <c r="W56" s="88">
        <v>0</v>
      </c>
      <c r="X56" s="89">
        <f>X57</f>
        <v>503821.78</v>
      </c>
      <c r="Y56" s="89">
        <f t="shared" ref="X56:Z60" si="5">Y57</f>
        <v>179000</v>
      </c>
      <c r="Z56" s="89">
        <f t="shared" si="5"/>
        <v>186000</v>
      </c>
    </row>
    <row r="57" spans="1:26" x14ac:dyDescent="0.25">
      <c r="A57" s="102"/>
      <c r="B57" s="98"/>
      <c r="C57" s="370" t="s">
        <v>157</v>
      </c>
      <c r="D57" s="370"/>
      <c r="E57" s="370"/>
      <c r="F57" s="370"/>
      <c r="G57" s="370"/>
      <c r="H57" s="370"/>
      <c r="I57" s="370"/>
      <c r="J57" s="80">
        <v>121</v>
      </c>
      <c r="K57" s="81">
        <v>409</v>
      </c>
      <c r="L57" s="82">
        <v>4</v>
      </c>
      <c r="M57" s="82">
        <v>9</v>
      </c>
      <c r="N57" s="83" t="s">
        <v>133</v>
      </c>
      <c r="O57" s="84">
        <v>0</v>
      </c>
      <c r="P57" s="85"/>
      <c r="Q57" s="86">
        <v>0</v>
      </c>
      <c r="R57" s="368"/>
      <c r="S57" s="368"/>
      <c r="T57" s="368"/>
      <c r="U57" s="368"/>
      <c r="V57" s="88">
        <v>0</v>
      </c>
      <c r="W57" s="88">
        <v>0</v>
      </c>
      <c r="X57" s="89">
        <f t="shared" si="5"/>
        <v>503821.78</v>
      </c>
      <c r="Y57" s="89">
        <f t="shared" si="5"/>
        <v>179000</v>
      </c>
      <c r="Z57" s="89">
        <f t="shared" si="5"/>
        <v>186000</v>
      </c>
    </row>
    <row r="58" spans="1:26" ht="50.25" customHeight="1" x14ac:dyDescent="0.25">
      <c r="A58" s="367" t="s">
        <v>248</v>
      </c>
      <c r="B58" s="367"/>
      <c r="C58" s="367"/>
      <c r="D58" s="367"/>
      <c r="E58" s="367"/>
      <c r="F58" s="367"/>
      <c r="G58" s="367"/>
      <c r="H58" s="367"/>
      <c r="I58" s="367"/>
      <c r="J58" s="80">
        <v>121</v>
      </c>
      <c r="K58" s="81">
        <v>0</v>
      </c>
      <c r="L58" s="91">
        <v>4</v>
      </c>
      <c r="M58" s="91">
        <v>9</v>
      </c>
      <c r="N58" s="92" t="s">
        <v>191</v>
      </c>
      <c r="O58" s="93">
        <v>0</v>
      </c>
      <c r="P58" s="85"/>
      <c r="Q58" s="86">
        <v>0</v>
      </c>
      <c r="R58" s="362"/>
      <c r="S58" s="362"/>
      <c r="T58" s="362"/>
      <c r="U58" s="362"/>
      <c r="V58" s="88">
        <v>0</v>
      </c>
      <c r="W58" s="88">
        <v>0</v>
      </c>
      <c r="X58" s="94">
        <f t="shared" si="5"/>
        <v>503821.78</v>
      </c>
      <c r="Y58" s="94">
        <f t="shared" si="5"/>
        <v>179000</v>
      </c>
      <c r="Z58" s="94">
        <f t="shared" si="5"/>
        <v>186000</v>
      </c>
    </row>
    <row r="59" spans="1:26" ht="36.75" customHeight="1" x14ac:dyDescent="0.25">
      <c r="A59" s="102"/>
      <c r="B59" s="98"/>
      <c r="C59" s="99"/>
      <c r="D59" s="364" t="s">
        <v>188</v>
      </c>
      <c r="E59" s="364"/>
      <c r="F59" s="364"/>
      <c r="G59" s="364"/>
      <c r="H59" s="364"/>
      <c r="I59" s="364"/>
      <c r="J59" s="80">
        <v>121</v>
      </c>
      <c r="K59" s="81">
        <v>409</v>
      </c>
      <c r="L59" s="91">
        <v>4</v>
      </c>
      <c r="M59" s="91">
        <v>9</v>
      </c>
      <c r="N59" s="97">
        <v>5240000000</v>
      </c>
      <c r="O59" s="93">
        <v>0</v>
      </c>
      <c r="P59" s="85"/>
      <c r="Q59" s="86">
        <v>0</v>
      </c>
      <c r="R59" s="362"/>
      <c r="S59" s="362"/>
      <c r="T59" s="362"/>
      <c r="U59" s="362"/>
      <c r="V59" s="88">
        <v>0</v>
      </c>
      <c r="W59" s="88">
        <v>0</v>
      </c>
      <c r="X59" s="94">
        <f t="shared" si="5"/>
        <v>503821.78</v>
      </c>
      <c r="Y59" s="94">
        <f t="shared" si="5"/>
        <v>179000</v>
      </c>
      <c r="Z59" s="94">
        <f t="shared" si="5"/>
        <v>186000</v>
      </c>
    </row>
    <row r="60" spans="1:26" ht="34.5" customHeight="1" x14ac:dyDescent="0.25">
      <c r="A60" s="102"/>
      <c r="B60" s="98"/>
      <c r="C60" s="99"/>
      <c r="D60" s="95"/>
      <c r="E60" s="364" t="s">
        <v>158</v>
      </c>
      <c r="F60" s="364"/>
      <c r="G60" s="364"/>
      <c r="H60" s="364"/>
      <c r="I60" s="364"/>
      <c r="J60" s="80">
        <v>121</v>
      </c>
      <c r="K60" s="81">
        <v>409</v>
      </c>
      <c r="L60" s="91">
        <v>4</v>
      </c>
      <c r="M60" s="91">
        <v>9</v>
      </c>
      <c r="N60" s="97">
        <v>5240095280</v>
      </c>
      <c r="O60" s="93">
        <v>0</v>
      </c>
      <c r="P60" s="85"/>
      <c r="Q60" s="86">
        <v>0</v>
      </c>
      <c r="R60" s="362"/>
      <c r="S60" s="362"/>
      <c r="T60" s="362"/>
      <c r="U60" s="362"/>
      <c r="V60" s="88">
        <v>0</v>
      </c>
      <c r="W60" s="88">
        <v>0</v>
      </c>
      <c r="X60" s="94">
        <f t="shared" si="5"/>
        <v>503821.78</v>
      </c>
      <c r="Y60" s="94">
        <f t="shared" si="5"/>
        <v>179000</v>
      </c>
      <c r="Z60" s="94">
        <f t="shared" si="5"/>
        <v>186000</v>
      </c>
    </row>
    <row r="61" spans="1:26" x14ac:dyDescent="0.25">
      <c r="A61" s="102"/>
      <c r="B61" s="98"/>
      <c r="C61" s="99"/>
      <c r="D61" s="95"/>
      <c r="E61" s="95"/>
      <c r="F61" s="364" t="s">
        <v>142</v>
      </c>
      <c r="G61" s="364"/>
      <c r="H61" s="364"/>
      <c r="I61" s="364"/>
      <c r="J61" s="80">
        <v>121</v>
      </c>
      <c r="K61" s="81">
        <v>409</v>
      </c>
      <c r="L61" s="91">
        <v>4</v>
      </c>
      <c r="M61" s="91">
        <v>9</v>
      </c>
      <c r="N61" s="97">
        <v>5240095280</v>
      </c>
      <c r="O61" s="93">
        <v>240</v>
      </c>
      <c r="P61" s="85"/>
      <c r="Q61" s="86">
        <v>10000</v>
      </c>
      <c r="R61" s="362"/>
      <c r="S61" s="362"/>
      <c r="T61" s="362"/>
      <c r="U61" s="362"/>
      <c r="V61" s="88">
        <v>0</v>
      </c>
      <c r="W61" s="88">
        <v>0</v>
      </c>
      <c r="X61" s="94">
        <f>X63+X62</f>
        <v>503821.78</v>
      </c>
      <c r="Y61" s="94">
        <f>Y63+Y62</f>
        <v>179000</v>
      </c>
      <c r="Z61" s="94">
        <f>Z63+Z62</f>
        <v>186000</v>
      </c>
    </row>
    <row r="62" spans="1:26" x14ac:dyDescent="0.25">
      <c r="A62" s="102"/>
      <c r="B62" s="98"/>
      <c r="C62" s="99"/>
      <c r="D62" s="95"/>
      <c r="E62" s="95"/>
      <c r="F62" s="364" t="s">
        <v>143</v>
      </c>
      <c r="G62" s="364"/>
      <c r="H62" s="364"/>
      <c r="I62" s="364"/>
      <c r="J62" s="80">
        <v>121</v>
      </c>
      <c r="K62" s="81">
        <v>409</v>
      </c>
      <c r="L62" s="91">
        <v>4</v>
      </c>
      <c r="M62" s="91">
        <v>9</v>
      </c>
      <c r="N62" s="97">
        <v>5240095280</v>
      </c>
      <c r="O62" s="93">
        <v>244</v>
      </c>
      <c r="P62" s="85"/>
      <c r="Q62" s="86">
        <v>10000</v>
      </c>
      <c r="R62" s="362"/>
      <c r="S62" s="362"/>
      <c r="T62" s="362"/>
      <c r="U62" s="362"/>
      <c r="V62" s="88">
        <v>0</v>
      </c>
      <c r="W62" s="88">
        <v>0</v>
      </c>
      <c r="X62" s="94">
        <v>340000</v>
      </c>
      <c r="Y62" s="94">
        <v>100000</v>
      </c>
      <c r="Z62" s="94">
        <v>100000</v>
      </c>
    </row>
    <row r="63" spans="1:26" x14ac:dyDescent="0.25">
      <c r="A63" s="102"/>
      <c r="B63" s="98"/>
      <c r="C63" s="99"/>
      <c r="D63" s="95"/>
      <c r="E63" s="95"/>
      <c r="F63" s="364" t="s">
        <v>159</v>
      </c>
      <c r="G63" s="364"/>
      <c r="H63" s="364"/>
      <c r="I63" s="364"/>
      <c r="J63" s="80">
        <v>121</v>
      </c>
      <c r="K63" s="81">
        <v>409</v>
      </c>
      <c r="L63" s="91">
        <v>4</v>
      </c>
      <c r="M63" s="91">
        <v>9</v>
      </c>
      <c r="N63" s="97">
        <v>5240095280</v>
      </c>
      <c r="O63" s="93">
        <v>247</v>
      </c>
      <c r="P63" s="85"/>
      <c r="Q63" s="86">
        <v>10000</v>
      </c>
      <c r="R63" s="362"/>
      <c r="S63" s="362"/>
      <c r="T63" s="362"/>
      <c r="U63" s="362"/>
      <c r="V63" s="88">
        <v>0</v>
      </c>
      <c r="W63" s="88">
        <v>0</v>
      </c>
      <c r="X63" s="94">
        <v>163821.78</v>
      </c>
      <c r="Y63" s="94">
        <v>79000</v>
      </c>
      <c r="Z63" s="94">
        <v>86000</v>
      </c>
    </row>
    <row r="64" spans="1:26" x14ac:dyDescent="0.25">
      <c r="A64" s="369" t="s">
        <v>160</v>
      </c>
      <c r="B64" s="369"/>
      <c r="C64" s="369"/>
      <c r="D64" s="369"/>
      <c r="E64" s="369"/>
      <c r="F64" s="369"/>
      <c r="G64" s="369"/>
      <c r="H64" s="369"/>
      <c r="I64" s="369"/>
      <c r="J64" s="80">
        <v>121</v>
      </c>
      <c r="K64" s="81">
        <v>500</v>
      </c>
      <c r="L64" s="82">
        <v>5</v>
      </c>
      <c r="M64" s="82">
        <v>0</v>
      </c>
      <c r="N64" s="83" t="s">
        <v>133</v>
      </c>
      <c r="O64" s="84">
        <v>0</v>
      </c>
      <c r="P64" s="85"/>
      <c r="Q64" s="86">
        <v>0</v>
      </c>
      <c r="R64" s="368"/>
      <c r="S64" s="368"/>
      <c r="T64" s="368"/>
      <c r="U64" s="368"/>
      <c r="V64" s="88">
        <v>0</v>
      </c>
      <c r="W64" s="88">
        <v>0</v>
      </c>
      <c r="X64" s="89">
        <f>X65+X72</f>
        <v>154983.78</v>
      </c>
      <c r="Y64" s="89">
        <f t="shared" ref="Y64:Z66" si="6">Y65</f>
        <v>1000</v>
      </c>
      <c r="Z64" s="89">
        <f t="shared" si="6"/>
        <v>1000</v>
      </c>
    </row>
    <row r="65" spans="1:26" ht="18" customHeight="1" x14ac:dyDescent="0.25">
      <c r="A65" s="102"/>
      <c r="B65" s="98"/>
      <c r="C65" s="370" t="s">
        <v>161</v>
      </c>
      <c r="D65" s="370"/>
      <c r="E65" s="370"/>
      <c r="F65" s="370"/>
      <c r="G65" s="370"/>
      <c r="H65" s="370"/>
      <c r="I65" s="370"/>
      <c r="J65" s="80">
        <v>121</v>
      </c>
      <c r="K65" s="81">
        <v>503</v>
      </c>
      <c r="L65" s="82">
        <v>5</v>
      </c>
      <c r="M65" s="82">
        <v>3</v>
      </c>
      <c r="N65" s="83" t="s">
        <v>133</v>
      </c>
      <c r="O65" s="84">
        <v>0</v>
      </c>
      <c r="P65" s="85"/>
      <c r="Q65" s="86">
        <v>0</v>
      </c>
      <c r="R65" s="368"/>
      <c r="S65" s="368"/>
      <c r="T65" s="368"/>
      <c r="U65" s="368"/>
      <c r="V65" s="88">
        <v>0</v>
      </c>
      <c r="W65" s="88">
        <v>0</v>
      </c>
      <c r="X65" s="89">
        <f>X66+X71</f>
        <v>33716.78</v>
      </c>
      <c r="Y65" s="89">
        <f t="shared" si="6"/>
        <v>1000</v>
      </c>
      <c r="Z65" s="89">
        <f t="shared" si="6"/>
        <v>1000</v>
      </c>
    </row>
    <row r="66" spans="1:26" ht="48" customHeight="1" x14ac:dyDescent="0.25">
      <c r="A66" s="367" t="s">
        <v>248</v>
      </c>
      <c r="B66" s="367"/>
      <c r="C66" s="367"/>
      <c r="D66" s="367"/>
      <c r="E66" s="367"/>
      <c r="F66" s="367"/>
      <c r="G66" s="367"/>
      <c r="H66" s="367"/>
      <c r="I66" s="367"/>
      <c r="J66" s="80">
        <v>121</v>
      </c>
      <c r="K66" s="81">
        <v>0</v>
      </c>
      <c r="L66" s="91">
        <v>5</v>
      </c>
      <c r="M66" s="91">
        <v>3</v>
      </c>
      <c r="N66" s="92" t="s">
        <v>191</v>
      </c>
      <c r="O66" s="93">
        <v>0</v>
      </c>
      <c r="P66" s="85"/>
      <c r="Q66" s="86">
        <v>0</v>
      </c>
      <c r="R66" s="362"/>
      <c r="S66" s="362"/>
      <c r="T66" s="362"/>
      <c r="U66" s="362"/>
      <c r="V66" s="88">
        <v>0</v>
      </c>
      <c r="W66" s="88">
        <v>0</v>
      </c>
      <c r="X66" s="94">
        <f>X67</f>
        <v>22000</v>
      </c>
      <c r="Y66" s="94">
        <f t="shared" si="6"/>
        <v>1000</v>
      </c>
      <c r="Z66" s="94">
        <f t="shared" si="6"/>
        <v>1000</v>
      </c>
    </row>
    <row r="67" spans="1:26" ht="32.25" customHeight="1" x14ac:dyDescent="0.25">
      <c r="A67" s="102"/>
      <c r="B67" s="98"/>
      <c r="C67" s="99"/>
      <c r="D67" s="361" t="s">
        <v>162</v>
      </c>
      <c r="E67" s="361"/>
      <c r="F67" s="361"/>
      <c r="G67" s="361"/>
      <c r="H67" s="361"/>
      <c r="I67" s="361"/>
      <c r="J67" s="80">
        <v>121</v>
      </c>
      <c r="K67" s="81">
        <v>503</v>
      </c>
      <c r="L67" s="91">
        <v>5</v>
      </c>
      <c r="M67" s="91">
        <v>3</v>
      </c>
      <c r="N67" s="97">
        <v>5250000000</v>
      </c>
      <c r="O67" s="93">
        <v>0</v>
      </c>
      <c r="P67" s="85"/>
      <c r="Q67" s="86">
        <v>0</v>
      </c>
      <c r="R67" s="362"/>
      <c r="S67" s="362"/>
      <c r="T67" s="362"/>
      <c r="U67" s="362"/>
      <c r="V67" s="88">
        <v>0</v>
      </c>
      <c r="W67" s="88">
        <v>0</v>
      </c>
      <c r="X67" s="94">
        <f t="shared" ref="X67:Z69" si="7">X68</f>
        <v>22000</v>
      </c>
      <c r="Y67" s="94">
        <f t="shared" si="7"/>
        <v>1000</v>
      </c>
      <c r="Z67" s="94">
        <f t="shared" si="7"/>
        <v>1000</v>
      </c>
    </row>
    <row r="68" spans="1:26" ht="32.25" customHeight="1" x14ac:dyDescent="0.25">
      <c r="A68" s="102"/>
      <c r="B68" s="98"/>
      <c r="C68" s="99"/>
      <c r="D68" s="100"/>
      <c r="E68" s="361" t="s">
        <v>163</v>
      </c>
      <c r="F68" s="361"/>
      <c r="G68" s="361"/>
      <c r="H68" s="361"/>
      <c r="I68" s="361"/>
      <c r="J68" s="80">
        <v>121</v>
      </c>
      <c r="K68" s="81">
        <v>503</v>
      </c>
      <c r="L68" s="91">
        <v>5</v>
      </c>
      <c r="M68" s="91">
        <v>3</v>
      </c>
      <c r="N68" s="97">
        <v>5250095310</v>
      </c>
      <c r="O68" s="93">
        <v>0</v>
      </c>
      <c r="P68" s="85"/>
      <c r="Q68" s="86">
        <v>0</v>
      </c>
      <c r="R68" s="362"/>
      <c r="S68" s="362"/>
      <c r="T68" s="362"/>
      <c r="U68" s="362"/>
      <c r="V68" s="88">
        <v>0</v>
      </c>
      <c r="W68" s="88">
        <v>0</v>
      </c>
      <c r="X68" s="94">
        <f>X69</f>
        <v>22000</v>
      </c>
      <c r="Y68" s="94">
        <f t="shared" si="7"/>
        <v>1000</v>
      </c>
      <c r="Z68" s="94">
        <f t="shared" si="7"/>
        <v>1000</v>
      </c>
    </row>
    <row r="69" spans="1:26" ht="33.75" customHeight="1" x14ac:dyDescent="0.25">
      <c r="A69" s="102"/>
      <c r="B69" s="98"/>
      <c r="C69" s="99"/>
      <c r="D69" s="100"/>
      <c r="E69" s="100"/>
      <c r="F69" s="361" t="s">
        <v>142</v>
      </c>
      <c r="G69" s="361"/>
      <c r="H69" s="361"/>
      <c r="I69" s="361"/>
      <c r="J69" s="80">
        <v>121</v>
      </c>
      <c r="K69" s="81">
        <v>503</v>
      </c>
      <c r="L69" s="91">
        <v>5</v>
      </c>
      <c r="M69" s="91">
        <v>3</v>
      </c>
      <c r="N69" s="97">
        <v>5250095310</v>
      </c>
      <c r="O69" s="93">
        <v>240</v>
      </c>
      <c r="P69" s="85"/>
      <c r="Q69" s="86">
        <v>10000</v>
      </c>
      <c r="R69" s="362"/>
      <c r="S69" s="362"/>
      <c r="T69" s="362"/>
      <c r="U69" s="362"/>
      <c r="V69" s="88">
        <v>0</v>
      </c>
      <c r="W69" s="88">
        <v>0</v>
      </c>
      <c r="X69" s="94">
        <f>X70</f>
        <v>22000</v>
      </c>
      <c r="Y69" s="94">
        <f t="shared" si="7"/>
        <v>1000</v>
      </c>
      <c r="Z69" s="94">
        <f t="shared" si="7"/>
        <v>1000</v>
      </c>
    </row>
    <row r="70" spans="1:26" ht="21.75" customHeight="1" x14ac:dyDescent="0.25">
      <c r="A70" s="102"/>
      <c r="B70" s="98"/>
      <c r="C70" s="99"/>
      <c r="D70" s="100"/>
      <c r="E70" s="100"/>
      <c r="F70" s="361" t="s">
        <v>143</v>
      </c>
      <c r="G70" s="361"/>
      <c r="H70" s="361"/>
      <c r="I70" s="361"/>
      <c r="J70" s="80">
        <v>121</v>
      </c>
      <c r="K70" s="81">
        <v>503</v>
      </c>
      <c r="L70" s="91">
        <v>5</v>
      </c>
      <c r="M70" s="91">
        <v>3</v>
      </c>
      <c r="N70" s="97">
        <v>5250097060</v>
      </c>
      <c r="O70" s="93">
        <v>244</v>
      </c>
      <c r="P70" s="85"/>
      <c r="Q70" s="86">
        <v>10000</v>
      </c>
      <c r="R70" s="362"/>
      <c r="S70" s="362"/>
      <c r="T70" s="362"/>
      <c r="U70" s="362"/>
      <c r="V70" s="88">
        <v>0</v>
      </c>
      <c r="W70" s="88">
        <v>0</v>
      </c>
      <c r="X70" s="94">
        <v>22000</v>
      </c>
      <c r="Y70" s="94">
        <v>1000</v>
      </c>
      <c r="Z70" s="94">
        <v>1000</v>
      </c>
    </row>
    <row r="71" spans="1:26" ht="35.25" customHeight="1" x14ac:dyDescent="0.25">
      <c r="A71" s="314"/>
      <c r="B71" s="315"/>
      <c r="C71" s="316"/>
      <c r="D71" s="304"/>
      <c r="E71" s="304"/>
      <c r="F71" s="304"/>
      <c r="G71" s="304"/>
      <c r="H71" s="304"/>
      <c r="I71" s="304" t="s">
        <v>242</v>
      </c>
      <c r="J71" s="80">
        <v>121</v>
      </c>
      <c r="K71" s="81"/>
      <c r="L71" s="91">
        <v>5</v>
      </c>
      <c r="M71" s="91">
        <v>3</v>
      </c>
      <c r="N71" s="97">
        <v>5250097060</v>
      </c>
      <c r="O71" s="93">
        <v>243</v>
      </c>
      <c r="P71" s="85"/>
      <c r="Q71" s="86"/>
      <c r="R71" s="308"/>
      <c r="S71" s="308"/>
      <c r="T71" s="308"/>
      <c r="U71" s="308"/>
      <c r="V71" s="308"/>
      <c r="W71" s="308"/>
      <c r="X71" s="94">
        <v>11716.78</v>
      </c>
      <c r="Y71" s="94"/>
      <c r="Z71" s="94"/>
    </row>
    <row r="72" spans="1:26" ht="21.75" customHeight="1" x14ac:dyDescent="0.25">
      <c r="A72" s="287" t="s">
        <v>226</v>
      </c>
      <c r="B72" s="287" t="s">
        <v>226</v>
      </c>
      <c r="C72" s="287" t="s">
        <v>226</v>
      </c>
      <c r="D72" s="287" t="s">
        <v>226</v>
      </c>
      <c r="E72" s="287" t="s">
        <v>226</v>
      </c>
      <c r="F72" s="287" t="s">
        <v>226</v>
      </c>
      <c r="G72" s="287" t="s">
        <v>226</v>
      </c>
      <c r="H72" s="287" t="s">
        <v>226</v>
      </c>
      <c r="I72" s="287" t="s">
        <v>226</v>
      </c>
      <c r="J72" s="80">
        <v>121</v>
      </c>
      <c r="K72" s="81"/>
      <c r="L72" s="91">
        <v>5</v>
      </c>
      <c r="M72" s="91">
        <v>3</v>
      </c>
      <c r="N72" s="286" t="s">
        <v>227</v>
      </c>
      <c r="O72" s="93">
        <v>244</v>
      </c>
      <c r="P72" s="85"/>
      <c r="Q72" s="86"/>
      <c r="R72" s="88"/>
      <c r="S72" s="88"/>
      <c r="T72" s="88"/>
      <c r="U72" s="88"/>
      <c r="V72" s="88"/>
      <c r="W72" s="88"/>
      <c r="X72" s="94">
        <v>121267</v>
      </c>
      <c r="Y72" s="94"/>
      <c r="Z72" s="94"/>
    </row>
    <row r="73" spans="1:26" x14ac:dyDescent="0.25">
      <c r="A73" s="369" t="s">
        <v>164</v>
      </c>
      <c r="B73" s="369"/>
      <c r="C73" s="369"/>
      <c r="D73" s="369"/>
      <c r="E73" s="369"/>
      <c r="F73" s="369"/>
      <c r="G73" s="369"/>
      <c r="H73" s="369"/>
      <c r="I73" s="369"/>
      <c r="J73" s="80">
        <v>121</v>
      </c>
      <c r="K73" s="81">
        <v>800</v>
      </c>
      <c r="L73" s="82">
        <v>8</v>
      </c>
      <c r="M73" s="82">
        <v>0</v>
      </c>
      <c r="N73" s="83" t="s">
        <v>133</v>
      </c>
      <c r="O73" s="84">
        <v>0</v>
      </c>
      <c r="P73" s="85"/>
      <c r="Q73" s="86">
        <v>0</v>
      </c>
      <c r="R73" s="368"/>
      <c r="S73" s="368"/>
      <c r="T73" s="368"/>
      <c r="U73" s="368"/>
      <c r="V73" s="88">
        <v>0</v>
      </c>
      <c r="W73" s="88">
        <v>0</v>
      </c>
      <c r="X73" s="89">
        <f t="shared" ref="X73:Z74" si="8">X74</f>
        <v>1752198.72</v>
      </c>
      <c r="Y73" s="89">
        <f t="shared" si="8"/>
        <v>1540000</v>
      </c>
      <c r="Z73" s="89">
        <f>Z74</f>
        <v>1540000</v>
      </c>
    </row>
    <row r="74" spans="1:26" x14ac:dyDescent="0.25">
      <c r="A74" s="102"/>
      <c r="B74" s="98"/>
      <c r="C74" s="370" t="s">
        <v>165</v>
      </c>
      <c r="D74" s="370"/>
      <c r="E74" s="370"/>
      <c r="F74" s="370"/>
      <c r="G74" s="370"/>
      <c r="H74" s="370"/>
      <c r="I74" s="370"/>
      <c r="J74" s="80">
        <v>121</v>
      </c>
      <c r="K74" s="81">
        <v>801</v>
      </c>
      <c r="L74" s="82">
        <v>8</v>
      </c>
      <c r="M74" s="82">
        <v>1</v>
      </c>
      <c r="N74" s="83" t="s">
        <v>133</v>
      </c>
      <c r="O74" s="84">
        <v>0</v>
      </c>
      <c r="P74" s="85"/>
      <c r="Q74" s="86">
        <v>0</v>
      </c>
      <c r="R74" s="368"/>
      <c r="S74" s="368"/>
      <c r="T74" s="368"/>
      <c r="U74" s="368"/>
      <c r="V74" s="88">
        <v>0</v>
      </c>
      <c r="W74" s="88">
        <v>0</v>
      </c>
      <c r="X74" s="89">
        <f>X75</f>
        <v>1752198.72</v>
      </c>
      <c r="Y74" s="89">
        <f t="shared" si="8"/>
        <v>1540000</v>
      </c>
      <c r="Z74" s="89">
        <f t="shared" si="8"/>
        <v>1540000</v>
      </c>
    </row>
    <row r="75" spans="1:26" ht="48.75" customHeight="1" x14ac:dyDescent="0.25">
      <c r="A75" s="367" t="s">
        <v>248</v>
      </c>
      <c r="B75" s="367"/>
      <c r="C75" s="367"/>
      <c r="D75" s="367"/>
      <c r="E75" s="367"/>
      <c r="F75" s="367"/>
      <c r="G75" s="367"/>
      <c r="H75" s="367"/>
      <c r="I75" s="367"/>
      <c r="J75" s="80">
        <v>121</v>
      </c>
      <c r="K75" s="81">
        <v>0</v>
      </c>
      <c r="L75" s="91">
        <v>8</v>
      </c>
      <c r="M75" s="91">
        <v>1</v>
      </c>
      <c r="N75" s="92" t="s">
        <v>191</v>
      </c>
      <c r="O75" s="93">
        <v>0</v>
      </c>
      <c r="P75" s="85"/>
      <c r="Q75" s="86">
        <v>0</v>
      </c>
      <c r="R75" s="362"/>
      <c r="S75" s="362"/>
      <c r="T75" s="362"/>
      <c r="U75" s="362"/>
      <c r="V75" s="88">
        <v>0</v>
      </c>
      <c r="W75" s="88">
        <v>0</v>
      </c>
      <c r="X75" s="120">
        <f>X76</f>
        <v>1752198.72</v>
      </c>
      <c r="Y75" s="94">
        <f>Y76</f>
        <v>1540000</v>
      </c>
      <c r="Z75" s="94">
        <f>Z76</f>
        <v>1540000</v>
      </c>
    </row>
    <row r="76" spans="1:26" ht="33.75" customHeight="1" x14ac:dyDescent="0.25">
      <c r="A76" s="102"/>
      <c r="B76" s="98"/>
      <c r="C76" s="99"/>
      <c r="D76" s="374" t="s">
        <v>190</v>
      </c>
      <c r="E76" s="374"/>
      <c r="F76" s="374"/>
      <c r="G76" s="374"/>
      <c r="H76" s="374"/>
      <c r="I76" s="374"/>
      <c r="J76" s="80">
        <v>121</v>
      </c>
      <c r="K76" s="81">
        <v>801</v>
      </c>
      <c r="L76" s="91">
        <v>8</v>
      </c>
      <c r="M76" s="91">
        <v>1</v>
      </c>
      <c r="N76" s="97">
        <v>5260000000</v>
      </c>
      <c r="O76" s="93">
        <v>0</v>
      </c>
      <c r="P76" s="85"/>
      <c r="Q76" s="86">
        <v>0</v>
      </c>
      <c r="R76" s="362"/>
      <c r="S76" s="362"/>
      <c r="T76" s="362"/>
      <c r="U76" s="362"/>
      <c r="V76" s="88">
        <v>0</v>
      </c>
      <c r="W76" s="88">
        <v>0</v>
      </c>
      <c r="X76" s="120">
        <f>X81+X77+X79</f>
        <v>1752198.72</v>
      </c>
      <c r="Y76" s="94">
        <f>Y81+Y77</f>
        <v>1540000</v>
      </c>
      <c r="Z76" s="94">
        <f>Z81+Z77</f>
        <v>1540000</v>
      </c>
    </row>
    <row r="77" spans="1:26" ht="46.5" customHeight="1" x14ac:dyDescent="0.25">
      <c r="A77" s="102"/>
      <c r="B77" s="98"/>
      <c r="C77" s="99"/>
      <c r="D77" s="100"/>
      <c r="E77" s="100"/>
      <c r="F77" s="361" t="s">
        <v>167</v>
      </c>
      <c r="G77" s="361"/>
      <c r="H77" s="361"/>
      <c r="I77" s="361"/>
      <c r="J77" s="80">
        <v>121</v>
      </c>
      <c r="K77" s="81">
        <v>502</v>
      </c>
      <c r="L77" s="91">
        <v>8</v>
      </c>
      <c r="M77" s="91">
        <v>1</v>
      </c>
      <c r="N77" s="97">
        <v>5260075080</v>
      </c>
      <c r="O77" s="93">
        <v>0</v>
      </c>
      <c r="P77" s="85"/>
      <c r="Q77" s="86">
        <v>10000</v>
      </c>
      <c r="R77" s="362"/>
      <c r="S77" s="362"/>
      <c r="T77" s="362"/>
      <c r="U77" s="362"/>
      <c r="V77" s="88">
        <v>0</v>
      </c>
      <c r="W77" s="88">
        <v>0</v>
      </c>
      <c r="X77" s="247">
        <f>X78</f>
        <v>1346400</v>
      </c>
      <c r="Y77" s="247">
        <f>Y78</f>
        <v>1539000</v>
      </c>
      <c r="Z77" s="247">
        <f>Z78</f>
        <v>1539000</v>
      </c>
    </row>
    <row r="78" spans="1:26" ht="18" customHeight="1" x14ac:dyDescent="0.25">
      <c r="A78" s="102"/>
      <c r="B78" s="98"/>
      <c r="C78" s="99"/>
      <c r="D78" s="100"/>
      <c r="E78" s="100"/>
      <c r="F78" s="361" t="s">
        <v>144</v>
      </c>
      <c r="G78" s="361"/>
      <c r="H78" s="361"/>
      <c r="I78" s="361"/>
      <c r="J78" s="80">
        <v>121</v>
      </c>
      <c r="K78" s="81">
        <v>502</v>
      </c>
      <c r="L78" s="91">
        <v>8</v>
      </c>
      <c r="M78" s="91">
        <v>1</v>
      </c>
      <c r="N78" s="97">
        <v>5260075080</v>
      </c>
      <c r="O78" s="93">
        <v>540</v>
      </c>
      <c r="P78" s="85"/>
      <c r="Q78" s="86">
        <v>10000</v>
      </c>
      <c r="R78" s="362"/>
      <c r="S78" s="362"/>
      <c r="T78" s="362"/>
      <c r="U78" s="362"/>
      <c r="V78" s="88">
        <v>0</v>
      </c>
      <c r="W78" s="88">
        <v>0</v>
      </c>
      <c r="X78" s="248">
        <v>1346400</v>
      </c>
      <c r="Y78" s="248">
        <v>1539000</v>
      </c>
      <c r="Z78" s="248">
        <v>1539000</v>
      </c>
    </row>
    <row r="79" spans="1:26" ht="18" customHeight="1" x14ac:dyDescent="0.25">
      <c r="A79" s="102"/>
      <c r="B79" s="98"/>
      <c r="C79" s="99"/>
      <c r="D79" s="100"/>
      <c r="E79" s="100"/>
      <c r="F79" s="100"/>
      <c r="G79" s="100"/>
      <c r="H79" s="100"/>
      <c r="I79" s="100" t="s">
        <v>239</v>
      </c>
      <c r="J79" s="80">
        <v>121</v>
      </c>
      <c r="K79" s="81"/>
      <c r="L79" s="91">
        <v>8</v>
      </c>
      <c r="M79" s="91">
        <v>1</v>
      </c>
      <c r="N79" s="97">
        <v>5260097030</v>
      </c>
      <c r="O79" s="93">
        <v>0</v>
      </c>
      <c r="P79" s="85"/>
      <c r="Q79" s="86"/>
      <c r="R79" s="88"/>
      <c r="S79" s="88"/>
      <c r="T79" s="88"/>
      <c r="U79" s="88"/>
      <c r="V79" s="88"/>
      <c r="W79" s="88"/>
      <c r="X79" s="248">
        <f>X80</f>
        <v>192600</v>
      </c>
      <c r="Y79" s="248">
        <v>0</v>
      </c>
      <c r="Z79" s="248">
        <v>0</v>
      </c>
    </row>
    <row r="80" spans="1:26" ht="18" customHeight="1" x14ac:dyDescent="0.25">
      <c r="A80" s="102"/>
      <c r="B80" s="98"/>
      <c r="C80" s="99"/>
      <c r="D80" s="100"/>
      <c r="E80" s="100"/>
      <c r="F80" s="100"/>
      <c r="G80" s="100"/>
      <c r="H80" s="100"/>
      <c r="I80" s="100" t="s">
        <v>144</v>
      </c>
      <c r="J80" s="80">
        <v>121</v>
      </c>
      <c r="K80" s="81"/>
      <c r="L80" s="91">
        <v>8</v>
      </c>
      <c r="M80" s="91">
        <v>1</v>
      </c>
      <c r="N80" s="97">
        <v>5260097030</v>
      </c>
      <c r="O80" s="93">
        <v>540</v>
      </c>
      <c r="P80" s="85"/>
      <c r="Q80" s="86"/>
      <c r="R80" s="88"/>
      <c r="S80" s="88"/>
      <c r="T80" s="88"/>
      <c r="U80" s="88"/>
      <c r="V80" s="88"/>
      <c r="W80" s="88"/>
      <c r="X80" s="248">
        <v>192600</v>
      </c>
      <c r="Y80" s="248">
        <v>0</v>
      </c>
      <c r="Z80" s="248">
        <v>0</v>
      </c>
    </row>
    <row r="81" spans="1:26" ht="36.75" customHeight="1" x14ac:dyDescent="0.25">
      <c r="A81" s="102"/>
      <c r="B81" s="98"/>
      <c r="C81" s="99"/>
      <c r="D81" s="101"/>
      <c r="E81" s="101"/>
      <c r="F81" s="101"/>
      <c r="G81" s="101"/>
      <c r="H81" s="101"/>
      <c r="I81" s="101" t="s">
        <v>166</v>
      </c>
      <c r="J81" s="80">
        <v>121</v>
      </c>
      <c r="K81" s="81"/>
      <c r="L81" s="91">
        <v>8</v>
      </c>
      <c r="M81" s="91">
        <v>1</v>
      </c>
      <c r="N81" s="97">
        <v>5260095220</v>
      </c>
      <c r="O81" s="93">
        <v>0</v>
      </c>
      <c r="P81" s="85"/>
      <c r="Q81" s="86"/>
      <c r="R81" s="88"/>
      <c r="S81" s="88"/>
      <c r="T81" s="88"/>
      <c r="U81" s="88"/>
      <c r="V81" s="88"/>
      <c r="W81" s="88"/>
      <c r="X81" s="248">
        <f>X82</f>
        <v>213198.72</v>
      </c>
      <c r="Y81" s="248">
        <f>Y82</f>
        <v>1000</v>
      </c>
      <c r="Z81" s="248">
        <f>Z82</f>
        <v>1000</v>
      </c>
    </row>
    <row r="82" spans="1:26" ht="29.25" customHeight="1" x14ac:dyDescent="0.25">
      <c r="A82" s="102"/>
      <c r="B82" s="98"/>
      <c r="C82" s="99"/>
      <c r="D82" s="101"/>
      <c r="E82" s="101"/>
      <c r="F82" s="355" t="s">
        <v>142</v>
      </c>
      <c r="G82" s="356"/>
      <c r="H82" s="356"/>
      <c r="I82" s="357"/>
      <c r="J82" s="80">
        <v>121</v>
      </c>
      <c r="K82" s="81">
        <v>801</v>
      </c>
      <c r="L82" s="91">
        <v>8</v>
      </c>
      <c r="M82" s="91">
        <v>1</v>
      </c>
      <c r="N82" s="97">
        <v>5260095220</v>
      </c>
      <c r="O82" s="93">
        <v>240</v>
      </c>
      <c r="P82" s="85"/>
      <c r="Q82" s="86">
        <v>10000</v>
      </c>
      <c r="R82" s="358"/>
      <c r="S82" s="359"/>
      <c r="T82" s="359"/>
      <c r="U82" s="360"/>
      <c r="V82" s="88">
        <v>0</v>
      </c>
      <c r="W82" s="88">
        <v>0</v>
      </c>
      <c r="X82" s="248">
        <f>X85+X83+X84</f>
        <v>213198.72</v>
      </c>
      <c r="Y82" s="248">
        <f t="shared" ref="Y82:Z82" si="9">Y85+Y83+Y84</f>
        <v>1000</v>
      </c>
      <c r="Z82" s="248">
        <f t="shared" si="9"/>
        <v>1000</v>
      </c>
    </row>
    <row r="83" spans="1:26" ht="17.25" customHeight="1" x14ac:dyDescent="0.25">
      <c r="A83" s="102"/>
      <c r="B83" s="98"/>
      <c r="C83" s="99"/>
      <c r="D83" s="101"/>
      <c r="E83" s="101"/>
      <c r="F83" s="355" t="s">
        <v>143</v>
      </c>
      <c r="G83" s="356"/>
      <c r="H83" s="356"/>
      <c r="I83" s="357"/>
      <c r="J83" s="80">
        <v>121</v>
      </c>
      <c r="K83" s="81">
        <v>801</v>
      </c>
      <c r="L83" s="91">
        <v>8</v>
      </c>
      <c r="M83" s="91">
        <v>1</v>
      </c>
      <c r="N83" s="97">
        <v>5260095220</v>
      </c>
      <c r="O83" s="93">
        <v>244</v>
      </c>
      <c r="P83" s="85"/>
      <c r="Q83" s="86">
        <v>10000</v>
      </c>
      <c r="R83" s="358"/>
      <c r="S83" s="359"/>
      <c r="T83" s="359"/>
      <c r="U83" s="360"/>
      <c r="V83" s="88">
        <v>0</v>
      </c>
      <c r="W83" s="88">
        <v>0</v>
      </c>
      <c r="X83" s="248">
        <v>23348.2</v>
      </c>
      <c r="Y83" s="247">
        <v>500</v>
      </c>
      <c r="Z83" s="247">
        <v>500</v>
      </c>
    </row>
    <row r="84" spans="1:26" ht="17.25" customHeight="1" x14ac:dyDescent="0.25">
      <c r="A84" s="312"/>
      <c r="B84" s="98"/>
      <c r="C84" s="313"/>
      <c r="D84" s="311"/>
      <c r="E84" s="311"/>
      <c r="F84" s="302"/>
      <c r="G84" s="303"/>
      <c r="H84" s="303"/>
      <c r="I84" s="304" t="s">
        <v>143</v>
      </c>
      <c r="J84" s="80">
        <v>121</v>
      </c>
      <c r="K84" s="81"/>
      <c r="L84" s="91">
        <v>8</v>
      </c>
      <c r="M84" s="91">
        <v>1</v>
      </c>
      <c r="N84" s="97">
        <v>5260097060</v>
      </c>
      <c r="O84" s="93">
        <v>244</v>
      </c>
      <c r="P84" s="85"/>
      <c r="Q84" s="86"/>
      <c r="R84" s="305"/>
      <c r="S84" s="306"/>
      <c r="T84" s="306"/>
      <c r="U84" s="307"/>
      <c r="V84" s="308"/>
      <c r="W84" s="308"/>
      <c r="X84" s="248">
        <v>182798.13</v>
      </c>
      <c r="Y84" s="247"/>
      <c r="Z84" s="247"/>
    </row>
    <row r="85" spans="1:26" ht="16.5" customHeight="1" x14ac:dyDescent="0.25">
      <c r="A85" s="102"/>
      <c r="B85" s="98"/>
      <c r="C85" s="99"/>
      <c r="D85" s="101"/>
      <c r="E85" s="101"/>
      <c r="F85" s="355" t="s">
        <v>159</v>
      </c>
      <c r="G85" s="356"/>
      <c r="H85" s="356"/>
      <c r="I85" s="357"/>
      <c r="J85" s="80">
        <v>121</v>
      </c>
      <c r="K85" s="81">
        <v>801</v>
      </c>
      <c r="L85" s="91">
        <v>8</v>
      </c>
      <c r="M85" s="91">
        <v>1</v>
      </c>
      <c r="N85" s="97">
        <v>5260095220</v>
      </c>
      <c r="O85" s="93">
        <v>247</v>
      </c>
      <c r="P85" s="85"/>
      <c r="Q85" s="86">
        <v>10000</v>
      </c>
      <c r="R85" s="358"/>
      <c r="S85" s="359"/>
      <c r="T85" s="359"/>
      <c r="U85" s="360"/>
      <c r="V85" s="88">
        <v>0</v>
      </c>
      <c r="W85" s="88">
        <v>0</v>
      </c>
      <c r="X85" s="120">
        <v>7052.39</v>
      </c>
      <c r="Y85" s="94">
        <v>500</v>
      </c>
      <c r="Z85" s="94">
        <v>500</v>
      </c>
    </row>
    <row r="86" spans="1:26" ht="16.5" customHeight="1" x14ac:dyDescent="0.25">
      <c r="A86" s="102"/>
      <c r="B86" s="98"/>
      <c r="C86" s="99"/>
      <c r="D86" s="101"/>
      <c r="E86" s="101"/>
      <c r="F86" s="279"/>
      <c r="G86" s="326" t="s">
        <v>204</v>
      </c>
      <c r="H86" s="326"/>
      <c r="I86" s="327"/>
      <c r="J86" s="80">
        <v>121</v>
      </c>
      <c r="K86" s="81">
        <v>500</v>
      </c>
      <c r="L86" s="82">
        <v>10</v>
      </c>
      <c r="M86" s="82">
        <v>0</v>
      </c>
      <c r="N86" s="83" t="s">
        <v>133</v>
      </c>
      <c r="O86" s="84">
        <v>0</v>
      </c>
      <c r="P86" s="85"/>
      <c r="Q86" s="86">
        <v>0</v>
      </c>
      <c r="R86" s="368"/>
      <c r="S86" s="368"/>
      <c r="T86" s="368"/>
      <c r="U86" s="368"/>
      <c r="V86" s="88">
        <v>0</v>
      </c>
      <c r="W86" s="88">
        <v>0</v>
      </c>
      <c r="X86" s="89">
        <f t="shared" ref="X86:Z88" si="10">X87</f>
        <v>26695.13</v>
      </c>
      <c r="Y86" s="89">
        <f t="shared" si="10"/>
        <v>10000</v>
      </c>
      <c r="Z86" s="89">
        <f t="shared" si="10"/>
        <v>10000</v>
      </c>
    </row>
    <row r="87" spans="1:26" ht="16.5" customHeight="1" x14ac:dyDescent="0.25">
      <c r="A87" s="102"/>
      <c r="B87" s="98"/>
      <c r="C87" s="99"/>
      <c r="D87" s="101"/>
      <c r="E87" s="101"/>
      <c r="F87" s="279"/>
      <c r="G87" s="326" t="s">
        <v>203</v>
      </c>
      <c r="H87" s="326"/>
      <c r="I87" s="327"/>
      <c r="J87" s="80">
        <v>121</v>
      </c>
      <c r="K87" s="81">
        <v>503</v>
      </c>
      <c r="L87" s="82">
        <v>10</v>
      </c>
      <c r="M87" s="82">
        <v>1</v>
      </c>
      <c r="N87" s="83" t="s">
        <v>133</v>
      </c>
      <c r="O87" s="84">
        <v>0</v>
      </c>
      <c r="P87" s="85"/>
      <c r="Q87" s="86">
        <v>0</v>
      </c>
      <c r="R87" s="368"/>
      <c r="S87" s="368"/>
      <c r="T87" s="368"/>
      <c r="U87" s="368"/>
      <c r="V87" s="88">
        <v>0</v>
      </c>
      <c r="W87" s="88">
        <v>0</v>
      </c>
      <c r="X87" s="89">
        <f t="shared" si="10"/>
        <v>26695.13</v>
      </c>
      <c r="Y87" s="89">
        <f t="shared" si="10"/>
        <v>10000</v>
      </c>
      <c r="Z87" s="89">
        <f t="shared" si="10"/>
        <v>10000</v>
      </c>
    </row>
    <row r="88" spans="1:26" ht="16.5" customHeight="1" x14ac:dyDescent="0.25">
      <c r="A88" s="102"/>
      <c r="B88" s="98"/>
      <c r="C88" s="99"/>
      <c r="D88" s="101"/>
      <c r="E88" s="101"/>
      <c r="F88" s="279"/>
      <c r="G88" s="326" t="s">
        <v>208</v>
      </c>
      <c r="H88" s="326"/>
      <c r="I88" s="327"/>
      <c r="J88" s="80">
        <v>121</v>
      </c>
      <c r="K88" s="81">
        <v>0</v>
      </c>
      <c r="L88" s="91">
        <v>10</v>
      </c>
      <c r="M88" s="91">
        <v>1</v>
      </c>
      <c r="N88" s="92" t="s">
        <v>191</v>
      </c>
      <c r="O88" s="93">
        <v>0</v>
      </c>
      <c r="P88" s="85"/>
      <c r="Q88" s="86">
        <v>0</v>
      </c>
      <c r="R88" s="362"/>
      <c r="S88" s="362"/>
      <c r="T88" s="362"/>
      <c r="U88" s="362"/>
      <c r="V88" s="88">
        <v>0</v>
      </c>
      <c r="W88" s="88">
        <v>0</v>
      </c>
      <c r="X88" s="94">
        <f>X89</f>
        <v>26695.13</v>
      </c>
      <c r="Y88" s="94">
        <f t="shared" si="10"/>
        <v>10000</v>
      </c>
      <c r="Z88" s="94">
        <f t="shared" si="10"/>
        <v>10000</v>
      </c>
    </row>
    <row r="89" spans="1:26" ht="16.5" customHeight="1" x14ac:dyDescent="0.25">
      <c r="A89" s="102"/>
      <c r="B89" s="98"/>
      <c r="C89" s="99"/>
      <c r="D89" s="101"/>
      <c r="E89" s="101"/>
      <c r="F89" s="279"/>
      <c r="G89" s="326" t="s">
        <v>202</v>
      </c>
      <c r="H89" s="326"/>
      <c r="I89" s="327"/>
      <c r="J89" s="80">
        <v>121</v>
      </c>
      <c r="K89" s="81">
        <v>503</v>
      </c>
      <c r="L89" s="91">
        <v>10</v>
      </c>
      <c r="M89" s="91">
        <v>1</v>
      </c>
      <c r="N89" s="97">
        <v>5210000000</v>
      </c>
      <c r="O89" s="93">
        <v>0</v>
      </c>
      <c r="P89" s="85"/>
      <c r="Q89" s="86">
        <v>0</v>
      </c>
      <c r="R89" s="362"/>
      <c r="S89" s="362"/>
      <c r="T89" s="362"/>
      <c r="U89" s="362"/>
      <c r="V89" s="88">
        <v>0</v>
      </c>
      <c r="W89" s="88">
        <v>0</v>
      </c>
      <c r="X89" s="94">
        <f t="shared" ref="X89:Z91" si="11">X90</f>
        <v>26695.13</v>
      </c>
      <c r="Y89" s="94">
        <f t="shared" si="11"/>
        <v>10000</v>
      </c>
      <c r="Z89" s="94">
        <f t="shared" si="11"/>
        <v>10000</v>
      </c>
    </row>
    <row r="90" spans="1:26" ht="16.5" customHeight="1" x14ac:dyDescent="0.25">
      <c r="A90" s="102"/>
      <c r="B90" s="98"/>
      <c r="C90" s="99"/>
      <c r="D90" s="101"/>
      <c r="E90" s="101"/>
      <c r="F90" s="279"/>
      <c r="G90" s="326" t="s">
        <v>201</v>
      </c>
      <c r="H90" s="326"/>
      <c r="I90" s="327"/>
      <c r="J90" s="80">
        <v>121</v>
      </c>
      <c r="K90" s="81">
        <v>503</v>
      </c>
      <c r="L90" s="91">
        <v>10</v>
      </c>
      <c r="M90" s="91">
        <v>1</v>
      </c>
      <c r="N90" s="97">
        <v>5210025050</v>
      </c>
      <c r="O90" s="93">
        <v>0</v>
      </c>
      <c r="P90" s="85"/>
      <c r="Q90" s="86">
        <v>0</v>
      </c>
      <c r="R90" s="362"/>
      <c r="S90" s="362"/>
      <c r="T90" s="362"/>
      <c r="U90" s="362"/>
      <c r="V90" s="88">
        <v>0</v>
      </c>
      <c r="W90" s="88">
        <v>0</v>
      </c>
      <c r="X90" s="94">
        <f>X91</f>
        <v>26695.13</v>
      </c>
      <c r="Y90" s="94">
        <f t="shared" si="11"/>
        <v>10000</v>
      </c>
      <c r="Z90" s="94">
        <f t="shared" si="11"/>
        <v>10000</v>
      </c>
    </row>
    <row r="91" spans="1:26" ht="16.5" customHeight="1" x14ac:dyDescent="0.25">
      <c r="A91" s="102"/>
      <c r="B91" s="98"/>
      <c r="C91" s="99"/>
      <c r="D91" s="101"/>
      <c r="E91" s="101"/>
      <c r="F91" s="279"/>
      <c r="G91" s="326" t="s">
        <v>200</v>
      </c>
      <c r="H91" s="326"/>
      <c r="I91" s="327"/>
      <c r="J91" s="80">
        <v>121</v>
      </c>
      <c r="K91" s="81">
        <v>503</v>
      </c>
      <c r="L91" s="91">
        <v>10</v>
      </c>
      <c r="M91" s="91">
        <v>1</v>
      </c>
      <c r="N91" s="97">
        <v>5210025050</v>
      </c>
      <c r="O91" s="93">
        <v>300</v>
      </c>
      <c r="P91" s="85"/>
      <c r="Q91" s="86">
        <v>10000</v>
      </c>
      <c r="R91" s="362"/>
      <c r="S91" s="362"/>
      <c r="T91" s="362"/>
      <c r="U91" s="362"/>
      <c r="V91" s="88">
        <v>0</v>
      </c>
      <c r="W91" s="88">
        <v>0</v>
      </c>
      <c r="X91" s="94">
        <f>X92</f>
        <v>26695.13</v>
      </c>
      <c r="Y91" s="94">
        <f t="shared" si="11"/>
        <v>10000</v>
      </c>
      <c r="Z91" s="94">
        <f t="shared" si="11"/>
        <v>10000</v>
      </c>
    </row>
    <row r="92" spans="1:26" ht="16.5" customHeight="1" x14ac:dyDescent="0.25">
      <c r="A92" s="102"/>
      <c r="B92" s="98"/>
      <c r="C92" s="99"/>
      <c r="D92" s="101"/>
      <c r="E92" s="101"/>
      <c r="F92" s="279"/>
      <c r="G92" s="326" t="s">
        <v>207</v>
      </c>
      <c r="H92" s="326"/>
      <c r="I92" s="327"/>
      <c r="J92" s="80">
        <v>121</v>
      </c>
      <c r="K92" s="81">
        <v>503</v>
      </c>
      <c r="L92" s="91">
        <v>10</v>
      </c>
      <c r="M92" s="91">
        <v>1</v>
      </c>
      <c r="N92" s="97">
        <v>5210025050</v>
      </c>
      <c r="O92" s="93">
        <v>312</v>
      </c>
      <c r="P92" s="85"/>
      <c r="Q92" s="86">
        <v>10000</v>
      </c>
      <c r="R92" s="362"/>
      <c r="S92" s="362"/>
      <c r="T92" s="362"/>
      <c r="U92" s="362"/>
      <c r="V92" s="88">
        <v>0</v>
      </c>
      <c r="W92" s="88">
        <v>0</v>
      </c>
      <c r="X92" s="94">
        <v>26695.13</v>
      </c>
      <c r="Y92" s="94">
        <v>10000</v>
      </c>
      <c r="Z92" s="94">
        <v>10000</v>
      </c>
    </row>
    <row r="93" spans="1:26" ht="19.5" customHeight="1" x14ac:dyDescent="0.25">
      <c r="A93" s="103"/>
      <c r="B93" s="103"/>
      <c r="C93" s="103"/>
      <c r="D93" s="103"/>
      <c r="E93" s="103"/>
      <c r="F93" s="363" t="s">
        <v>168</v>
      </c>
      <c r="G93" s="363"/>
      <c r="H93" s="363"/>
      <c r="I93" s="363"/>
      <c r="J93" s="104"/>
      <c r="K93" s="105"/>
      <c r="L93" s="104"/>
      <c r="M93" s="104"/>
      <c r="N93" s="106"/>
      <c r="O93" s="106"/>
      <c r="P93" s="105"/>
      <c r="Q93" s="107">
        <v>10000</v>
      </c>
      <c r="R93" s="87"/>
      <c r="S93" s="87"/>
      <c r="T93" s="87"/>
      <c r="U93" s="87"/>
      <c r="V93" s="87">
        <v>0</v>
      </c>
      <c r="W93" s="87">
        <v>0</v>
      </c>
      <c r="X93" s="125">
        <f>X10</f>
        <v>4425456.6899999995</v>
      </c>
      <c r="Y93" s="108">
        <f>Y10</f>
        <v>3314800</v>
      </c>
      <c r="Z93" s="108">
        <f>Z10</f>
        <v>3327000</v>
      </c>
    </row>
    <row r="96" spans="1:26" x14ac:dyDescent="0.25">
      <c r="M96" s="109" t="s">
        <v>172</v>
      </c>
    </row>
  </sheetData>
  <mergeCells count="131">
    <mergeCell ref="A11:I11"/>
    <mergeCell ref="R11:U11"/>
    <mergeCell ref="R12:U12"/>
    <mergeCell ref="R13:U13"/>
    <mergeCell ref="R14:U14"/>
    <mergeCell ref="R39:U39"/>
    <mergeCell ref="C21:I21"/>
    <mergeCell ref="F23:I23"/>
    <mergeCell ref="F28:I28"/>
    <mergeCell ref="F38:I38"/>
    <mergeCell ref="A39:I39"/>
    <mergeCell ref="R22:U22"/>
    <mergeCell ref="R23:U23"/>
    <mergeCell ref="R28:U28"/>
    <mergeCell ref="R38:U38"/>
    <mergeCell ref="R15:U15"/>
    <mergeCell ref="F29:I29"/>
    <mergeCell ref="R29:U29"/>
    <mergeCell ref="F31:I31"/>
    <mergeCell ref="R31:U31"/>
    <mergeCell ref="C14:I14"/>
    <mergeCell ref="C12:I12"/>
    <mergeCell ref="A13:I13"/>
    <mergeCell ref="E15:I15"/>
    <mergeCell ref="R19:U19"/>
    <mergeCell ref="A20:I20"/>
    <mergeCell ref="R16:U16"/>
    <mergeCell ref="R20:U20"/>
    <mergeCell ref="R21:U21"/>
    <mergeCell ref="R42:U42"/>
    <mergeCell ref="R43:U43"/>
    <mergeCell ref="E44:I44"/>
    <mergeCell ref="R44:U44"/>
    <mergeCell ref="D42:I42"/>
    <mergeCell ref="C40:I40"/>
    <mergeCell ref="A41:I41"/>
    <mergeCell ref="E43:I43"/>
    <mergeCell ref="R41:U41"/>
    <mergeCell ref="E22:I22"/>
    <mergeCell ref="F16:I16"/>
    <mergeCell ref="C19:I19"/>
    <mergeCell ref="F46:I46"/>
    <mergeCell ref="R40:U40"/>
    <mergeCell ref="F47:I47"/>
    <mergeCell ref="R47:U47"/>
    <mergeCell ref="F48:I48"/>
    <mergeCell ref="R48:U48"/>
    <mergeCell ref="R49:U49"/>
    <mergeCell ref="R50:U50"/>
    <mergeCell ref="R51:U51"/>
    <mergeCell ref="A49:I49"/>
    <mergeCell ref="R52:U52"/>
    <mergeCell ref="R53:U53"/>
    <mergeCell ref="R54:U54"/>
    <mergeCell ref="D52:I52"/>
    <mergeCell ref="E53:I53"/>
    <mergeCell ref="F54:I54"/>
    <mergeCell ref="F55:I55"/>
    <mergeCell ref="R55:U55"/>
    <mergeCell ref="R56:U56"/>
    <mergeCell ref="A66:I66"/>
    <mergeCell ref="R61:U61"/>
    <mergeCell ref="C57:I57"/>
    <mergeCell ref="R57:U57"/>
    <mergeCell ref="C56:I56"/>
    <mergeCell ref="R58:U58"/>
    <mergeCell ref="R59:U59"/>
    <mergeCell ref="R60:U60"/>
    <mergeCell ref="A58:I58"/>
    <mergeCell ref="F62:I62"/>
    <mergeCell ref="R62:U62"/>
    <mergeCell ref="D59:I59"/>
    <mergeCell ref="E60:I60"/>
    <mergeCell ref="A6:Z6"/>
    <mergeCell ref="A7:X7"/>
    <mergeCell ref="A9:I9"/>
    <mergeCell ref="A10:I10"/>
    <mergeCell ref="R10:U10"/>
    <mergeCell ref="D76:I76"/>
    <mergeCell ref="R74:U74"/>
    <mergeCell ref="A73:I73"/>
    <mergeCell ref="C74:I74"/>
    <mergeCell ref="F70:I70"/>
    <mergeCell ref="R70:U70"/>
    <mergeCell ref="R73:U73"/>
    <mergeCell ref="R75:U75"/>
    <mergeCell ref="R67:U67"/>
    <mergeCell ref="R68:U68"/>
    <mergeCell ref="R69:U69"/>
    <mergeCell ref="D67:I67"/>
    <mergeCell ref="E68:I68"/>
    <mergeCell ref="F69:I69"/>
    <mergeCell ref="R76:U76"/>
    <mergeCell ref="A75:I75"/>
    <mergeCell ref="F63:I63"/>
    <mergeCell ref="R63:U63"/>
    <mergeCell ref="F61:I61"/>
    <mergeCell ref="R90:U90"/>
    <mergeCell ref="R91:U91"/>
    <mergeCell ref="F93:I93"/>
    <mergeCell ref="F45:I45"/>
    <mergeCell ref="R46:U46"/>
    <mergeCell ref="C50:I50"/>
    <mergeCell ref="A51:I51"/>
    <mergeCell ref="R78:U78"/>
    <mergeCell ref="R92:U92"/>
    <mergeCell ref="G86:I86"/>
    <mergeCell ref="G90:I90"/>
    <mergeCell ref="G91:I91"/>
    <mergeCell ref="G92:I92"/>
    <mergeCell ref="R86:U86"/>
    <mergeCell ref="R87:U87"/>
    <mergeCell ref="R83:U83"/>
    <mergeCell ref="F78:I78"/>
    <mergeCell ref="F82:I82"/>
    <mergeCell ref="R82:U82"/>
    <mergeCell ref="R64:U64"/>
    <mergeCell ref="R65:U65"/>
    <mergeCell ref="R66:U66"/>
    <mergeCell ref="A64:I64"/>
    <mergeCell ref="C65:I65"/>
    <mergeCell ref="F85:I85"/>
    <mergeCell ref="R85:U85"/>
    <mergeCell ref="F77:I77"/>
    <mergeCell ref="R77:U77"/>
    <mergeCell ref="R88:U88"/>
    <mergeCell ref="R89:U89"/>
    <mergeCell ref="G87:I87"/>
    <mergeCell ref="G88:I88"/>
    <mergeCell ref="G89:I89"/>
    <mergeCell ref="F83:I83"/>
  </mergeCells>
  <pageMargins left="0.5" right="0.37" top="0.41" bottom="0.44" header="0.31496062992125984" footer="0.31496062992125984"/>
  <pageSetup paperSize="9" scale="68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1"/>
  <sheetViews>
    <sheetView topLeftCell="G1" workbookViewId="0">
      <selection activeCell="J5" sqref="J5"/>
    </sheetView>
  </sheetViews>
  <sheetFormatPr defaultRowHeight="15" x14ac:dyDescent="0.25"/>
  <cols>
    <col min="1" max="6" width="1" style="109" hidden="1" customWidth="1"/>
    <col min="7" max="8" width="1" style="109" customWidth="1"/>
    <col min="9" max="9" width="90" style="109" customWidth="1"/>
    <col min="10" max="10" width="16.1640625" style="121" customWidth="1"/>
    <col min="11" max="11" width="0" style="109" hidden="1" customWidth="1"/>
    <col min="12" max="12" width="4.6640625" style="109" bestFit="1" customWidth="1"/>
    <col min="13" max="13" width="4.83203125" style="109" bestFit="1" customWidth="1"/>
    <col min="14" max="14" width="5.83203125" style="121" bestFit="1" customWidth="1"/>
    <col min="15" max="22" width="0" style="109" hidden="1" customWidth="1"/>
    <col min="23" max="25" width="16" style="109" bestFit="1" customWidth="1"/>
    <col min="26" max="16384" width="9.33203125" style="109"/>
  </cols>
  <sheetData>
    <row r="1" spans="1:25" x14ac:dyDescent="0.25">
      <c r="J1" s="110" t="s">
        <v>182</v>
      </c>
      <c r="N1" s="109"/>
    </row>
    <row r="2" spans="1:25" x14ac:dyDescent="0.25">
      <c r="J2" s="110" t="s">
        <v>25</v>
      </c>
      <c r="N2" s="109"/>
    </row>
    <row r="3" spans="1:25" x14ac:dyDescent="0.25">
      <c r="J3" s="110" t="s">
        <v>185</v>
      </c>
      <c r="N3" s="109"/>
    </row>
    <row r="4" spans="1:25" x14ac:dyDescent="0.25">
      <c r="J4" s="111" t="s">
        <v>243</v>
      </c>
      <c r="N4" s="109"/>
    </row>
    <row r="5" spans="1:25" x14ac:dyDescent="0.25">
      <c r="A5" s="112"/>
      <c r="B5" s="112"/>
      <c r="C5" s="112"/>
      <c r="D5" s="112"/>
      <c r="E5" s="112"/>
      <c r="F5" s="112"/>
      <c r="G5" s="112"/>
      <c r="H5" s="112"/>
      <c r="I5" s="113"/>
      <c r="J5" s="115"/>
      <c r="K5" s="114"/>
      <c r="L5" s="114"/>
      <c r="M5" s="114"/>
      <c r="N5" s="115"/>
      <c r="O5" s="114"/>
      <c r="P5" s="113"/>
      <c r="Q5" s="114"/>
      <c r="R5" s="112"/>
      <c r="S5" s="112"/>
      <c r="T5" s="112"/>
      <c r="U5" s="112"/>
      <c r="V5" s="112"/>
      <c r="W5" s="112"/>
    </row>
    <row r="6" spans="1:25" ht="57" customHeight="1" x14ac:dyDescent="0.25">
      <c r="A6" s="399" t="s">
        <v>234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400"/>
      <c r="Y6" s="400"/>
    </row>
    <row r="7" spans="1:25" ht="18" customHeight="1" x14ac:dyDescent="0.25">
      <c r="J7" s="109"/>
      <c r="N7" s="109"/>
      <c r="X7" s="112"/>
    </row>
    <row r="8" spans="1:25" ht="21" customHeight="1" x14ac:dyDescent="0.25">
      <c r="A8" s="363" t="s">
        <v>118</v>
      </c>
      <c r="B8" s="363"/>
      <c r="C8" s="363"/>
      <c r="D8" s="363"/>
      <c r="E8" s="363"/>
      <c r="F8" s="363"/>
      <c r="G8" s="363"/>
      <c r="H8" s="363"/>
      <c r="I8" s="363"/>
      <c r="J8" s="116" t="s">
        <v>129</v>
      </c>
      <c r="K8" s="116" t="s">
        <v>128</v>
      </c>
      <c r="L8" s="116" t="s">
        <v>112</v>
      </c>
      <c r="M8" s="116" t="s">
        <v>113</v>
      </c>
      <c r="N8" s="116" t="s">
        <v>130</v>
      </c>
      <c r="O8" s="116" t="s">
        <v>131</v>
      </c>
      <c r="P8" s="116" t="s">
        <v>132</v>
      </c>
      <c r="Q8" s="116" t="s">
        <v>121</v>
      </c>
      <c r="R8" s="116" t="s">
        <v>122</v>
      </c>
      <c r="S8" s="116" t="s">
        <v>123</v>
      </c>
      <c r="T8" s="116" t="s">
        <v>124</v>
      </c>
      <c r="U8" s="116" t="s">
        <v>125</v>
      </c>
      <c r="V8" s="116"/>
      <c r="W8" s="116">
        <v>2021</v>
      </c>
      <c r="X8" s="117">
        <v>2022</v>
      </c>
      <c r="Y8" s="118">
        <v>2023</v>
      </c>
    </row>
    <row r="9" spans="1:25" ht="21" customHeight="1" x14ac:dyDescent="0.25">
      <c r="A9" s="373" t="s">
        <v>183</v>
      </c>
      <c r="B9" s="373"/>
      <c r="C9" s="373"/>
      <c r="D9" s="373"/>
      <c r="E9" s="373"/>
      <c r="F9" s="373"/>
      <c r="G9" s="373"/>
      <c r="H9" s="373"/>
      <c r="I9" s="373"/>
      <c r="J9" s="83" t="s">
        <v>133</v>
      </c>
      <c r="K9" s="81">
        <v>0</v>
      </c>
      <c r="L9" s="82">
        <v>0</v>
      </c>
      <c r="M9" s="82">
        <v>0</v>
      </c>
      <c r="N9" s="84">
        <v>0</v>
      </c>
      <c r="O9" s="85"/>
      <c r="P9" s="86">
        <v>0</v>
      </c>
      <c r="Q9" s="368"/>
      <c r="R9" s="368"/>
      <c r="S9" s="368"/>
      <c r="T9" s="368"/>
      <c r="U9" s="88">
        <v>0</v>
      </c>
      <c r="V9" s="88">
        <v>0</v>
      </c>
      <c r="W9" s="119">
        <f>W10</f>
        <v>0</v>
      </c>
      <c r="X9" s="119">
        <f>X10</f>
        <v>0</v>
      </c>
      <c r="Y9" s="119">
        <f>Y10</f>
        <v>0</v>
      </c>
    </row>
    <row r="10" spans="1:25" ht="47.25" customHeight="1" x14ac:dyDescent="0.25">
      <c r="A10" s="373" t="s">
        <v>248</v>
      </c>
      <c r="B10" s="373"/>
      <c r="C10" s="373"/>
      <c r="D10" s="373"/>
      <c r="E10" s="373"/>
      <c r="F10" s="373"/>
      <c r="G10" s="373"/>
      <c r="H10" s="373"/>
      <c r="I10" s="373"/>
      <c r="J10" s="83" t="s">
        <v>191</v>
      </c>
      <c r="K10" s="251">
        <v>0</v>
      </c>
      <c r="L10" s="82">
        <v>0</v>
      </c>
      <c r="M10" s="82">
        <v>0</v>
      </c>
      <c r="N10" s="84">
        <v>0</v>
      </c>
      <c r="O10" s="80"/>
      <c r="P10" s="252">
        <v>0</v>
      </c>
      <c r="Q10" s="368"/>
      <c r="R10" s="368"/>
      <c r="S10" s="368"/>
      <c r="T10" s="368"/>
      <c r="U10" s="87">
        <v>0</v>
      </c>
      <c r="V10" s="87">
        <v>0</v>
      </c>
      <c r="W10" s="89">
        <f>W11+W25+W31+W36+W41+W47+W56</f>
        <v>0</v>
      </c>
      <c r="X10" s="89">
        <f>X11+X25+X31+X36+X41+X47+X56</f>
        <v>0</v>
      </c>
      <c r="Y10" s="89">
        <f>Y11+Y25+Y31+Y36+Y41+Y47+Y56</f>
        <v>0</v>
      </c>
    </row>
    <row r="11" spans="1:25" ht="31.5" customHeight="1" x14ac:dyDescent="0.25">
      <c r="A11" s="123"/>
      <c r="B11" s="124"/>
      <c r="C11" s="385" t="s">
        <v>186</v>
      </c>
      <c r="D11" s="386"/>
      <c r="E11" s="386"/>
      <c r="F11" s="386"/>
      <c r="G11" s="386"/>
      <c r="H11" s="386"/>
      <c r="I11" s="387"/>
      <c r="J11" s="262" t="s">
        <v>192</v>
      </c>
      <c r="K11" s="263">
        <v>102</v>
      </c>
      <c r="L11" s="264">
        <v>0</v>
      </c>
      <c r="M11" s="264">
        <v>0</v>
      </c>
      <c r="N11" s="265">
        <v>0</v>
      </c>
      <c r="O11" s="266"/>
      <c r="P11" s="267">
        <v>0</v>
      </c>
      <c r="Q11" s="384"/>
      <c r="R11" s="384"/>
      <c r="S11" s="384"/>
      <c r="T11" s="384"/>
      <c r="U11" s="268">
        <v>0</v>
      </c>
      <c r="V11" s="268">
        <v>0</v>
      </c>
      <c r="W11" s="269">
        <f>W12+W16+W22</f>
        <v>0</v>
      </c>
      <c r="X11" s="269">
        <f>X12+X16+X22</f>
        <v>0</v>
      </c>
      <c r="Y11" s="269">
        <f>Y12+Y16+Y22</f>
        <v>0</v>
      </c>
    </row>
    <row r="12" spans="1:25" ht="15" customHeight="1" x14ac:dyDescent="0.25">
      <c r="A12" s="122"/>
      <c r="B12" s="96"/>
      <c r="C12" s="90"/>
      <c r="D12" s="95"/>
      <c r="E12" s="388" t="s">
        <v>136</v>
      </c>
      <c r="F12" s="389"/>
      <c r="G12" s="389"/>
      <c r="H12" s="389"/>
      <c r="I12" s="390"/>
      <c r="J12" s="253">
        <v>5210010010</v>
      </c>
      <c r="K12" s="254">
        <v>102</v>
      </c>
      <c r="L12" s="255">
        <v>1</v>
      </c>
      <c r="M12" s="255">
        <v>2</v>
      </c>
      <c r="N12" s="256">
        <v>0</v>
      </c>
      <c r="O12" s="257"/>
      <c r="P12" s="258">
        <v>0</v>
      </c>
      <c r="Q12" s="391"/>
      <c r="R12" s="391"/>
      <c r="S12" s="391"/>
      <c r="T12" s="391"/>
      <c r="U12" s="259">
        <v>0</v>
      </c>
      <c r="V12" s="259">
        <v>0</v>
      </c>
      <c r="W12" s="260">
        <f>W13</f>
        <v>0</v>
      </c>
      <c r="X12" s="260">
        <f t="shared" ref="X12:Y14" si="0">X13</f>
        <v>0</v>
      </c>
      <c r="Y12" s="260">
        <f t="shared" si="0"/>
        <v>0</v>
      </c>
    </row>
    <row r="13" spans="1:25" ht="15" customHeight="1" x14ac:dyDescent="0.25">
      <c r="A13" s="396" t="s">
        <v>134</v>
      </c>
      <c r="B13" s="397"/>
      <c r="C13" s="397"/>
      <c r="D13" s="397"/>
      <c r="E13" s="397"/>
      <c r="F13" s="397"/>
      <c r="G13" s="397"/>
      <c r="H13" s="397"/>
      <c r="I13" s="398"/>
      <c r="J13" s="92" t="s">
        <v>193</v>
      </c>
      <c r="K13" s="81">
        <v>100</v>
      </c>
      <c r="L13" s="91">
        <v>1</v>
      </c>
      <c r="M13" s="91">
        <v>0</v>
      </c>
      <c r="N13" s="93">
        <v>0</v>
      </c>
      <c r="O13" s="85"/>
      <c r="P13" s="86">
        <v>0</v>
      </c>
      <c r="Q13" s="358"/>
      <c r="R13" s="359"/>
      <c r="S13" s="359"/>
      <c r="T13" s="360"/>
      <c r="U13" s="88">
        <v>0</v>
      </c>
      <c r="V13" s="88">
        <v>0</v>
      </c>
      <c r="W13" s="120">
        <f>W14</f>
        <v>0</v>
      </c>
      <c r="X13" s="120">
        <f t="shared" si="0"/>
        <v>0</v>
      </c>
      <c r="Y13" s="120">
        <f t="shared" si="0"/>
        <v>0</v>
      </c>
    </row>
    <row r="14" spans="1:25" ht="34.5" customHeight="1" x14ac:dyDescent="0.25">
      <c r="A14" s="123"/>
      <c r="B14" s="124"/>
      <c r="C14" s="375" t="s">
        <v>135</v>
      </c>
      <c r="D14" s="376"/>
      <c r="E14" s="376"/>
      <c r="F14" s="376"/>
      <c r="G14" s="376"/>
      <c r="H14" s="376"/>
      <c r="I14" s="377"/>
      <c r="J14" s="92" t="s">
        <v>193</v>
      </c>
      <c r="K14" s="81">
        <v>102</v>
      </c>
      <c r="L14" s="91">
        <v>1</v>
      </c>
      <c r="M14" s="91">
        <v>2</v>
      </c>
      <c r="N14" s="93">
        <v>0</v>
      </c>
      <c r="O14" s="85"/>
      <c r="P14" s="86">
        <v>0</v>
      </c>
      <c r="Q14" s="358"/>
      <c r="R14" s="359"/>
      <c r="S14" s="359"/>
      <c r="T14" s="360"/>
      <c r="U14" s="88">
        <v>0</v>
      </c>
      <c r="V14" s="88">
        <v>0</v>
      </c>
      <c r="W14" s="94">
        <f>W15</f>
        <v>0</v>
      </c>
      <c r="X14" s="94">
        <f t="shared" si="0"/>
        <v>0</v>
      </c>
      <c r="Y14" s="94">
        <f t="shared" si="0"/>
        <v>0</v>
      </c>
    </row>
    <row r="15" spans="1:25" ht="15" customHeight="1" x14ac:dyDescent="0.25">
      <c r="A15" s="122"/>
      <c r="B15" s="96"/>
      <c r="C15" s="90"/>
      <c r="D15" s="95"/>
      <c r="E15" s="95"/>
      <c r="F15" s="375" t="s">
        <v>137</v>
      </c>
      <c r="G15" s="376"/>
      <c r="H15" s="376"/>
      <c r="I15" s="377"/>
      <c r="J15" s="97">
        <v>5210010010</v>
      </c>
      <c r="K15" s="81">
        <v>102</v>
      </c>
      <c r="L15" s="91">
        <v>1</v>
      </c>
      <c r="M15" s="91">
        <v>2</v>
      </c>
      <c r="N15" s="93">
        <v>120</v>
      </c>
      <c r="O15" s="85"/>
      <c r="P15" s="86">
        <v>10000</v>
      </c>
      <c r="Q15" s="362"/>
      <c r="R15" s="362"/>
      <c r="S15" s="362"/>
      <c r="T15" s="362"/>
      <c r="U15" s="88">
        <v>0</v>
      </c>
      <c r="V15" s="88">
        <v>0</v>
      </c>
      <c r="W15" s="94">
        <v>0</v>
      </c>
      <c r="X15" s="94">
        <v>0</v>
      </c>
      <c r="Y15" s="94">
        <v>0</v>
      </c>
    </row>
    <row r="16" spans="1:25" ht="15" customHeight="1" x14ac:dyDescent="0.25">
      <c r="A16" s="122"/>
      <c r="B16" s="96"/>
      <c r="C16" s="90"/>
      <c r="D16" s="95"/>
      <c r="E16" s="388" t="s">
        <v>141</v>
      </c>
      <c r="F16" s="389"/>
      <c r="G16" s="389"/>
      <c r="H16" s="389"/>
      <c r="I16" s="390"/>
      <c r="J16" s="253">
        <v>5210010020</v>
      </c>
      <c r="K16" s="254">
        <v>102</v>
      </c>
      <c r="L16" s="255">
        <v>0</v>
      </c>
      <c r="M16" s="255">
        <v>0</v>
      </c>
      <c r="N16" s="256">
        <v>0</v>
      </c>
      <c r="O16" s="257"/>
      <c r="P16" s="258">
        <v>0</v>
      </c>
      <c r="Q16" s="391"/>
      <c r="R16" s="391"/>
      <c r="S16" s="391"/>
      <c r="T16" s="391"/>
      <c r="U16" s="259">
        <v>0</v>
      </c>
      <c r="V16" s="259">
        <v>0</v>
      </c>
      <c r="W16" s="260">
        <f t="shared" ref="W16:Y17" si="1">W17</f>
        <v>0</v>
      </c>
      <c r="X16" s="260">
        <f t="shared" si="1"/>
        <v>0</v>
      </c>
      <c r="Y16" s="260">
        <f t="shared" si="1"/>
        <v>0</v>
      </c>
    </row>
    <row r="17" spans="1:25" ht="15" customHeight="1" x14ac:dyDescent="0.25">
      <c r="A17" s="396" t="s">
        <v>134</v>
      </c>
      <c r="B17" s="397"/>
      <c r="C17" s="397"/>
      <c r="D17" s="397"/>
      <c r="E17" s="397"/>
      <c r="F17" s="397"/>
      <c r="G17" s="397"/>
      <c r="H17" s="397"/>
      <c r="I17" s="398"/>
      <c r="J17" s="92" t="s">
        <v>194</v>
      </c>
      <c r="K17" s="81">
        <v>100</v>
      </c>
      <c r="L17" s="91">
        <v>1</v>
      </c>
      <c r="M17" s="91">
        <v>0</v>
      </c>
      <c r="N17" s="93">
        <v>0</v>
      </c>
      <c r="O17" s="85"/>
      <c r="P17" s="86">
        <v>0</v>
      </c>
      <c r="Q17" s="358"/>
      <c r="R17" s="359"/>
      <c r="S17" s="359"/>
      <c r="T17" s="360"/>
      <c r="U17" s="88">
        <v>0</v>
      </c>
      <c r="V17" s="88">
        <v>0</v>
      </c>
      <c r="W17" s="120">
        <f t="shared" si="1"/>
        <v>0</v>
      </c>
      <c r="X17" s="120">
        <f t="shared" si="1"/>
        <v>0</v>
      </c>
      <c r="Y17" s="120">
        <f t="shared" si="1"/>
        <v>0</v>
      </c>
    </row>
    <row r="18" spans="1:25" ht="45" customHeight="1" x14ac:dyDescent="0.25">
      <c r="A18" s="249"/>
      <c r="B18" s="250"/>
      <c r="C18" s="375" t="s">
        <v>140</v>
      </c>
      <c r="D18" s="376"/>
      <c r="E18" s="376"/>
      <c r="F18" s="376"/>
      <c r="G18" s="376"/>
      <c r="H18" s="376"/>
      <c r="I18" s="377"/>
      <c r="J18" s="97">
        <v>5210010020</v>
      </c>
      <c r="K18" s="81">
        <v>104</v>
      </c>
      <c r="L18" s="91">
        <v>1</v>
      </c>
      <c r="M18" s="91">
        <v>4</v>
      </c>
      <c r="N18" s="93">
        <v>0</v>
      </c>
      <c r="O18" s="85"/>
      <c r="P18" s="86">
        <v>0</v>
      </c>
      <c r="Q18" s="362"/>
      <c r="R18" s="362"/>
      <c r="S18" s="362"/>
      <c r="T18" s="362"/>
      <c r="U18" s="88">
        <v>0</v>
      </c>
      <c r="V18" s="88">
        <v>0</v>
      </c>
      <c r="W18" s="120">
        <f>W19+W20+W21</f>
        <v>0</v>
      </c>
      <c r="X18" s="120">
        <f>X19+X20+X21</f>
        <v>0</v>
      </c>
      <c r="Y18" s="120">
        <f>Y19+Y20+Y21</f>
        <v>0</v>
      </c>
    </row>
    <row r="19" spans="1:25" x14ac:dyDescent="0.25">
      <c r="A19" s="102"/>
      <c r="B19" s="98"/>
      <c r="C19" s="90"/>
      <c r="D19" s="95"/>
      <c r="E19" s="95"/>
      <c r="F19" s="364" t="s">
        <v>137</v>
      </c>
      <c r="G19" s="364"/>
      <c r="H19" s="364"/>
      <c r="I19" s="364"/>
      <c r="J19" s="97">
        <v>5210010020</v>
      </c>
      <c r="K19" s="81">
        <v>104</v>
      </c>
      <c r="L19" s="91">
        <v>1</v>
      </c>
      <c r="M19" s="91">
        <v>4</v>
      </c>
      <c r="N19" s="93">
        <v>120</v>
      </c>
      <c r="O19" s="85"/>
      <c r="P19" s="86">
        <v>10000</v>
      </c>
      <c r="Q19" s="362"/>
      <c r="R19" s="362"/>
      <c r="S19" s="362"/>
      <c r="T19" s="362"/>
      <c r="U19" s="88">
        <v>0</v>
      </c>
      <c r="V19" s="88">
        <v>0</v>
      </c>
      <c r="W19" s="94">
        <v>0</v>
      </c>
      <c r="X19" s="94">
        <v>0</v>
      </c>
      <c r="Y19" s="94">
        <v>0</v>
      </c>
    </row>
    <row r="20" spans="1:25" ht="30.75" customHeight="1" x14ac:dyDescent="0.25">
      <c r="A20" s="102"/>
      <c r="B20" s="98"/>
      <c r="C20" s="90"/>
      <c r="D20" s="95"/>
      <c r="E20" s="95"/>
      <c r="F20" s="95"/>
      <c r="G20" s="95"/>
      <c r="H20" s="95"/>
      <c r="I20" s="95" t="s">
        <v>142</v>
      </c>
      <c r="J20" s="97">
        <v>5210010020</v>
      </c>
      <c r="K20" s="81"/>
      <c r="L20" s="91">
        <v>1</v>
      </c>
      <c r="M20" s="91">
        <v>4</v>
      </c>
      <c r="N20" s="93">
        <v>240</v>
      </c>
      <c r="O20" s="85"/>
      <c r="P20" s="86"/>
      <c r="Q20" s="88"/>
      <c r="R20" s="88"/>
      <c r="S20" s="88"/>
      <c r="T20" s="88"/>
      <c r="U20" s="88"/>
      <c r="V20" s="88"/>
      <c r="W20" s="120">
        <v>0</v>
      </c>
      <c r="X20" s="120">
        <v>0</v>
      </c>
      <c r="Y20" s="120">
        <v>0</v>
      </c>
    </row>
    <row r="21" spans="1:25" x14ac:dyDescent="0.25">
      <c r="A21" s="102"/>
      <c r="B21" s="98"/>
      <c r="C21" s="90"/>
      <c r="D21" s="95"/>
      <c r="E21" s="95"/>
      <c r="F21" s="364" t="s">
        <v>144</v>
      </c>
      <c r="G21" s="364"/>
      <c r="H21" s="364"/>
      <c r="I21" s="364"/>
      <c r="J21" s="97">
        <v>5210010020</v>
      </c>
      <c r="K21" s="81">
        <v>104</v>
      </c>
      <c r="L21" s="91">
        <v>1</v>
      </c>
      <c r="M21" s="91">
        <v>4</v>
      </c>
      <c r="N21" s="93" t="s">
        <v>145</v>
      </c>
      <c r="O21" s="85"/>
      <c r="P21" s="86">
        <v>10000</v>
      </c>
      <c r="Q21" s="362"/>
      <c r="R21" s="362"/>
      <c r="S21" s="362"/>
      <c r="T21" s="362"/>
      <c r="U21" s="88">
        <v>0</v>
      </c>
      <c r="V21" s="88">
        <v>0</v>
      </c>
      <c r="W21" s="94">
        <v>0</v>
      </c>
      <c r="X21" s="94">
        <v>0</v>
      </c>
      <c r="Y21" s="94">
        <v>0</v>
      </c>
    </row>
    <row r="22" spans="1:25" ht="33.75" customHeight="1" x14ac:dyDescent="0.25">
      <c r="A22" s="249"/>
      <c r="B22" s="250"/>
      <c r="C22" s="95"/>
      <c r="D22" s="95"/>
      <c r="E22" s="95"/>
      <c r="F22" s="95"/>
      <c r="G22" s="95"/>
      <c r="H22" s="95"/>
      <c r="I22" s="261" t="s">
        <v>146</v>
      </c>
      <c r="J22" s="253">
        <v>5210010080</v>
      </c>
      <c r="K22" s="254">
        <v>104</v>
      </c>
      <c r="L22" s="255">
        <v>1</v>
      </c>
      <c r="M22" s="255">
        <v>6</v>
      </c>
      <c r="N22" s="256">
        <v>0</v>
      </c>
      <c r="O22" s="257"/>
      <c r="P22" s="258"/>
      <c r="Q22" s="259"/>
      <c r="R22" s="259"/>
      <c r="S22" s="259"/>
      <c r="T22" s="259"/>
      <c r="U22" s="259"/>
      <c r="V22" s="259"/>
      <c r="W22" s="260">
        <f>W23</f>
        <v>0</v>
      </c>
      <c r="X22" s="260">
        <f>X23</f>
        <v>0</v>
      </c>
      <c r="Y22" s="260">
        <f>Y23</f>
        <v>0</v>
      </c>
    </row>
    <row r="23" spans="1:25" ht="35.25" customHeight="1" x14ac:dyDescent="0.25">
      <c r="A23" s="102"/>
      <c r="B23" s="98"/>
      <c r="C23" s="90"/>
      <c r="D23" s="95"/>
      <c r="E23" s="95"/>
      <c r="F23" s="95"/>
      <c r="G23" s="95"/>
      <c r="H23" s="95"/>
      <c r="I23" s="95" t="s">
        <v>147</v>
      </c>
      <c r="J23" s="97">
        <v>5210010080</v>
      </c>
      <c r="K23" s="81">
        <v>104</v>
      </c>
      <c r="L23" s="91">
        <v>1</v>
      </c>
      <c r="M23" s="91">
        <v>6</v>
      </c>
      <c r="N23" s="93">
        <v>0</v>
      </c>
      <c r="O23" s="85"/>
      <c r="P23" s="86"/>
      <c r="Q23" s="88"/>
      <c r="R23" s="88"/>
      <c r="S23" s="88"/>
      <c r="T23" s="88"/>
      <c r="U23" s="88"/>
      <c r="V23" s="88"/>
      <c r="W23" s="94">
        <v>0</v>
      </c>
      <c r="X23" s="94">
        <v>0</v>
      </c>
      <c r="Y23" s="94">
        <v>0</v>
      </c>
    </row>
    <row r="24" spans="1:25" x14ac:dyDescent="0.25">
      <c r="A24" s="102"/>
      <c r="B24" s="98"/>
      <c r="C24" s="90"/>
      <c r="D24" s="95"/>
      <c r="E24" s="95"/>
      <c r="F24" s="364" t="s">
        <v>144</v>
      </c>
      <c r="G24" s="364"/>
      <c r="H24" s="364"/>
      <c r="I24" s="364"/>
      <c r="J24" s="97">
        <v>5210010080</v>
      </c>
      <c r="K24" s="81">
        <v>104</v>
      </c>
      <c r="L24" s="91">
        <v>1</v>
      </c>
      <c r="M24" s="91">
        <v>6</v>
      </c>
      <c r="N24" s="93" t="s">
        <v>145</v>
      </c>
      <c r="O24" s="85"/>
      <c r="P24" s="86">
        <v>10000</v>
      </c>
      <c r="Q24" s="362"/>
      <c r="R24" s="362"/>
      <c r="S24" s="362"/>
      <c r="T24" s="362"/>
      <c r="U24" s="88">
        <v>0</v>
      </c>
      <c r="V24" s="88">
        <v>0</v>
      </c>
      <c r="W24" s="94">
        <v>0</v>
      </c>
      <c r="X24" s="94">
        <v>0</v>
      </c>
      <c r="Y24" s="94">
        <v>0</v>
      </c>
    </row>
    <row r="25" spans="1:25" s="274" customFormat="1" ht="35.25" customHeight="1" x14ac:dyDescent="0.25">
      <c r="A25" s="270"/>
      <c r="B25" s="271"/>
      <c r="C25" s="272"/>
      <c r="D25" s="395" t="s">
        <v>150</v>
      </c>
      <c r="E25" s="395"/>
      <c r="F25" s="395"/>
      <c r="G25" s="395"/>
      <c r="H25" s="395"/>
      <c r="I25" s="395"/>
      <c r="J25" s="273">
        <v>5220000000</v>
      </c>
      <c r="K25" s="263">
        <v>203</v>
      </c>
      <c r="L25" s="264">
        <v>0</v>
      </c>
      <c r="M25" s="264">
        <v>0</v>
      </c>
      <c r="N25" s="265">
        <v>0</v>
      </c>
      <c r="O25" s="266"/>
      <c r="P25" s="267">
        <v>0</v>
      </c>
      <c r="Q25" s="384"/>
      <c r="R25" s="384"/>
      <c r="S25" s="384"/>
      <c r="T25" s="384"/>
      <c r="U25" s="268">
        <v>0</v>
      </c>
      <c r="V25" s="268">
        <v>0</v>
      </c>
      <c r="W25" s="269">
        <f t="shared" ref="W25:Y27" si="2">W26</f>
        <v>0</v>
      </c>
      <c r="X25" s="269">
        <f t="shared" si="2"/>
        <v>0</v>
      </c>
      <c r="Y25" s="269">
        <f t="shared" si="2"/>
        <v>0</v>
      </c>
    </row>
    <row r="26" spans="1:25" x14ac:dyDescent="0.25">
      <c r="A26" s="392" t="s">
        <v>148</v>
      </c>
      <c r="B26" s="392"/>
      <c r="C26" s="392"/>
      <c r="D26" s="392"/>
      <c r="E26" s="392"/>
      <c r="F26" s="392"/>
      <c r="G26" s="392"/>
      <c r="H26" s="392"/>
      <c r="I26" s="392"/>
      <c r="J26" s="92" t="s">
        <v>195</v>
      </c>
      <c r="K26" s="81">
        <v>200</v>
      </c>
      <c r="L26" s="91">
        <v>2</v>
      </c>
      <c r="M26" s="91">
        <v>0</v>
      </c>
      <c r="N26" s="93">
        <v>0</v>
      </c>
      <c r="O26" s="85"/>
      <c r="P26" s="86">
        <v>0</v>
      </c>
      <c r="Q26" s="362"/>
      <c r="R26" s="362"/>
      <c r="S26" s="362"/>
      <c r="T26" s="362"/>
      <c r="U26" s="88">
        <v>0</v>
      </c>
      <c r="V26" s="88">
        <v>0</v>
      </c>
      <c r="W26" s="120">
        <f t="shared" si="2"/>
        <v>0</v>
      </c>
      <c r="X26" s="120">
        <f t="shared" si="2"/>
        <v>0</v>
      </c>
      <c r="Y26" s="120">
        <f t="shared" si="2"/>
        <v>0</v>
      </c>
    </row>
    <row r="27" spans="1:25" x14ac:dyDescent="0.25">
      <c r="A27" s="249"/>
      <c r="B27" s="250"/>
      <c r="C27" s="364" t="s">
        <v>149</v>
      </c>
      <c r="D27" s="364"/>
      <c r="E27" s="364"/>
      <c r="F27" s="364"/>
      <c r="G27" s="364"/>
      <c r="H27" s="364"/>
      <c r="I27" s="364"/>
      <c r="J27" s="92" t="s">
        <v>195</v>
      </c>
      <c r="K27" s="81">
        <v>203</v>
      </c>
      <c r="L27" s="91">
        <v>2</v>
      </c>
      <c r="M27" s="91">
        <v>3</v>
      </c>
      <c r="N27" s="93">
        <v>0</v>
      </c>
      <c r="O27" s="85"/>
      <c r="P27" s="86">
        <v>0</v>
      </c>
      <c r="Q27" s="362"/>
      <c r="R27" s="362"/>
      <c r="S27" s="362"/>
      <c r="T27" s="362"/>
      <c r="U27" s="88">
        <v>0</v>
      </c>
      <c r="V27" s="88">
        <v>0</v>
      </c>
      <c r="W27" s="120">
        <f>W28</f>
        <v>0</v>
      </c>
      <c r="X27" s="120">
        <f t="shared" si="2"/>
        <v>0</v>
      </c>
      <c r="Y27" s="120">
        <f t="shared" si="2"/>
        <v>0</v>
      </c>
    </row>
    <row r="28" spans="1:25" ht="33" customHeight="1" x14ac:dyDescent="0.25">
      <c r="A28" s="102"/>
      <c r="B28" s="98"/>
      <c r="C28" s="90"/>
      <c r="D28" s="95"/>
      <c r="E28" s="364" t="s">
        <v>151</v>
      </c>
      <c r="F28" s="364"/>
      <c r="G28" s="364"/>
      <c r="H28" s="364"/>
      <c r="I28" s="364"/>
      <c r="J28" s="97">
        <v>5220051180</v>
      </c>
      <c r="K28" s="81">
        <v>203</v>
      </c>
      <c r="L28" s="91">
        <v>2</v>
      </c>
      <c r="M28" s="91">
        <v>3</v>
      </c>
      <c r="N28" s="93">
        <v>0</v>
      </c>
      <c r="O28" s="85"/>
      <c r="P28" s="86">
        <v>0</v>
      </c>
      <c r="Q28" s="362"/>
      <c r="R28" s="362"/>
      <c r="S28" s="362"/>
      <c r="T28" s="362"/>
      <c r="U28" s="88">
        <v>0</v>
      </c>
      <c r="V28" s="88">
        <v>0</v>
      </c>
      <c r="W28" s="94">
        <f>W29+W30</f>
        <v>0</v>
      </c>
      <c r="X28" s="94">
        <f>X29+X30</f>
        <v>0</v>
      </c>
      <c r="Y28" s="94">
        <f>Y29+Y30</f>
        <v>0</v>
      </c>
    </row>
    <row r="29" spans="1:25" x14ac:dyDescent="0.25">
      <c r="A29" s="102"/>
      <c r="B29" s="98"/>
      <c r="C29" s="90"/>
      <c r="D29" s="95"/>
      <c r="E29" s="364" t="s">
        <v>152</v>
      </c>
      <c r="F29" s="364"/>
      <c r="G29" s="364"/>
      <c r="H29" s="364"/>
      <c r="I29" s="364"/>
      <c r="J29" s="97">
        <v>5220051180</v>
      </c>
      <c r="K29" s="81">
        <v>203</v>
      </c>
      <c r="L29" s="91">
        <v>2</v>
      </c>
      <c r="M29" s="91">
        <v>3</v>
      </c>
      <c r="N29" s="93">
        <v>120</v>
      </c>
      <c r="O29" s="85"/>
      <c r="P29" s="86">
        <v>0</v>
      </c>
      <c r="Q29" s="362"/>
      <c r="R29" s="362"/>
      <c r="S29" s="362"/>
      <c r="T29" s="362"/>
      <c r="U29" s="88">
        <v>0</v>
      </c>
      <c r="V29" s="88">
        <v>0</v>
      </c>
      <c r="W29" s="94">
        <v>0</v>
      </c>
      <c r="X29" s="94">
        <v>0</v>
      </c>
      <c r="Y29" s="94">
        <v>0</v>
      </c>
    </row>
    <row r="30" spans="1:25" ht="33.75" customHeight="1" x14ac:dyDescent="0.25">
      <c r="A30" s="102"/>
      <c r="B30" s="98"/>
      <c r="C30" s="90"/>
      <c r="D30" s="95"/>
      <c r="E30" s="95"/>
      <c r="F30" s="364" t="s">
        <v>142</v>
      </c>
      <c r="G30" s="364"/>
      <c r="H30" s="364"/>
      <c r="I30" s="364"/>
      <c r="J30" s="97">
        <v>5220051180</v>
      </c>
      <c r="K30" s="81">
        <v>203</v>
      </c>
      <c r="L30" s="91">
        <v>2</v>
      </c>
      <c r="M30" s="91">
        <v>3</v>
      </c>
      <c r="N30" s="93">
        <v>240</v>
      </c>
      <c r="O30" s="85"/>
      <c r="P30" s="86">
        <v>10000</v>
      </c>
      <c r="Q30" s="362"/>
      <c r="R30" s="362"/>
      <c r="S30" s="362"/>
      <c r="T30" s="362"/>
      <c r="U30" s="88">
        <v>0</v>
      </c>
      <c r="V30" s="88">
        <v>0</v>
      </c>
      <c r="W30" s="94">
        <v>0</v>
      </c>
      <c r="X30" s="94">
        <v>0</v>
      </c>
      <c r="Y30" s="94">
        <v>0</v>
      </c>
    </row>
    <row r="31" spans="1:25" s="274" customFormat="1" ht="29.25" customHeight="1" x14ac:dyDescent="0.25">
      <c r="A31" s="270"/>
      <c r="B31" s="271"/>
      <c r="C31" s="272"/>
      <c r="D31" s="395" t="s">
        <v>187</v>
      </c>
      <c r="E31" s="395"/>
      <c r="F31" s="395"/>
      <c r="G31" s="395"/>
      <c r="H31" s="395"/>
      <c r="I31" s="395"/>
      <c r="J31" s="273">
        <v>5230000000</v>
      </c>
      <c r="K31" s="263">
        <v>310</v>
      </c>
      <c r="L31" s="264">
        <v>0</v>
      </c>
      <c r="M31" s="264">
        <v>0</v>
      </c>
      <c r="N31" s="265">
        <v>0</v>
      </c>
      <c r="O31" s="266"/>
      <c r="P31" s="267">
        <v>0</v>
      </c>
      <c r="Q31" s="384"/>
      <c r="R31" s="384"/>
      <c r="S31" s="384"/>
      <c r="T31" s="384"/>
      <c r="U31" s="268">
        <v>0</v>
      </c>
      <c r="V31" s="268">
        <v>0</v>
      </c>
      <c r="W31" s="269">
        <f t="shared" ref="W31:Y34" si="3">W32</f>
        <v>0</v>
      </c>
      <c r="X31" s="269">
        <f t="shared" si="3"/>
        <v>0</v>
      </c>
      <c r="Y31" s="269">
        <f t="shared" si="3"/>
        <v>0</v>
      </c>
    </row>
    <row r="32" spans="1:25" ht="31.5" customHeight="1" x14ac:dyDescent="0.25">
      <c r="A32" s="367" t="s">
        <v>153</v>
      </c>
      <c r="B32" s="367"/>
      <c r="C32" s="367"/>
      <c r="D32" s="367"/>
      <c r="E32" s="367"/>
      <c r="F32" s="367"/>
      <c r="G32" s="367"/>
      <c r="H32" s="367"/>
      <c r="I32" s="367"/>
      <c r="J32" s="92" t="s">
        <v>196</v>
      </c>
      <c r="K32" s="81">
        <v>300</v>
      </c>
      <c r="L32" s="91">
        <v>3</v>
      </c>
      <c r="M32" s="91">
        <v>0</v>
      </c>
      <c r="N32" s="93">
        <v>0</v>
      </c>
      <c r="O32" s="85"/>
      <c r="P32" s="86">
        <v>0</v>
      </c>
      <c r="Q32" s="362"/>
      <c r="R32" s="362"/>
      <c r="S32" s="362"/>
      <c r="T32" s="362"/>
      <c r="U32" s="88">
        <v>0</v>
      </c>
      <c r="V32" s="88">
        <v>0</v>
      </c>
      <c r="W32" s="94">
        <f t="shared" ref="W32:Y33" si="4">W33</f>
        <v>0</v>
      </c>
      <c r="X32" s="94">
        <f t="shared" si="4"/>
        <v>0</v>
      </c>
      <c r="Y32" s="94">
        <f t="shared" si="4"/>
        <v>0</v>
      </c>
    </row>
    <row r="33" spans="1:25" x14ac:dyDescent="0.25">
      <c r="A33" s="249"/>
      <c r="B33" s="250"/>
      <c r="C33" s="364" t="s">
        <v>154</v>
      </c>
      <c r="D33" s="364"/>
      <c r="E33" s="364"/>
      <c r="F33" s="364"/>
      <c r="G33" s="364"/>
      <c r="H33" s="364"/>
      <c r="I33" s="364"/>
      <c r="J33" s="92" t="s">
        <v>196</v>
      </c>
      <c r="K33" s="81">
        <v>310</v>
      </c>
      <c r="L33" s="91">
        <v>3</v>
      </c>
      <c r="M33" s="91">
        <v>10</v>
      </c>
      <c r="N33" s="93">
        <v>0</v>
      </c>
      <c r="O33" s="85"/>
      <c r="P33" s="86">
        <v>0</v>
      </c>
      <c r="Q33" s="362"/>
      <c r="R33" s="362"/>
      <c r="S33" s="362"/>
      <c r="T33" s="362"/>
      <c r="U33" s="88">
        <v>0</v>
      </c>
      <c r="V33" s="88">
        <v>0</v>
      </c>
      <c r="W33" s="94">
        <f t="shared" si="4"/>
        <v>0</v>
      </c>
      <c r="X33" s="94">
        <f t="shared" si="4"/>
        <v>0</v>
      </c>
      <c r="Y33" s="94">
        <f t="shared" si="4"/>
        <v>0</v>
      </c>
    </row>
    <row r="34" spans="1:25" ht="36" customHeight="1" x14ac:dyDescent="0.25">
      <c r="A34" s="102"/>
      <c r="B34" s="98"/>
      <c r="C34" s="90"/>
      <c r="D34" s="95"/>
      <c r="E34" s="364" t="s">
        <v>155</v>
      </c>
      <c r="F34" s="364"/>
      <c r="G34" s="364"/>
      <c r="H34" s="364"/>
      <c r="I34" s="364"/>
      <c r="J34" s="97">
        <v>5230095020</v>
      </c>
      <c r="K34" s="81">
        <v>310</v>
      </c>
      <c r="L34" s="91">
        <v>3</v>
      </c>
      <c r="M34" s="91">
        <v>10</v>
      </c>
      <c r="N34" s="93">
        <v>0</v>
      </c>
      <c r="O34" s="85"/>
      <c r="P34" s="86">
        <v>0</v>
      </c>
      <c r="Q34" s="362"/>
      <c r="R34" s="362"/>
      <c r="S34" s="362"/>
      <c r="T34" s="362"/>
      <c r="U34" s="88">
        <v>0</v>
      </c>
      <c r="V34" s="88">
        <v>0</v>
      </c>
      <c r="W34" s="94">
        <f t="shared" si="3"/>
        <v>0</v>
      </c>
      <c r="X34" s="94">
        <f t="shared" si="3"/>
        <v>0</v>
      </c>
      <c r="Y34" s="94">
        <f t="shared" si="3"/>
        <v>0</v>
      </c>
    </row>
    <row r="35" spans="1:25" ht="33" customHeight="1" x14ac:dyDescent="0.25">
      <c r="A35" s="102"/>
      <c r="B35" s="98"/>
      <c r="C35" s="90"/>
      <c r="D35" s="95"/>
      <c r="E35" s="95"/>
      <c r="F35" s="364" t="s">
        <v>142</v>
      </c>
      <c r="G35" s="364"/>
      <c r="H35" s="364"/>
      <c r="I35" s="364"/>
      <c r="J35" s="97">
        <v>5230095020</v>
      </c>
      <c r="K35" s="81">
        <v>310</v>
      </c>
      <c r="L35" s="91">
        <v>3</v>
      </c>
      <c r="M35" s="91">
        <v>10</v>
      </c>
      <c r="N35" s="93">
        <v>240</v>
      </c>
      <c r="O35" s="85"/>
      <c r="P35" s="86">
        <v>10000</v>
      </c>
      <c r="Q35" s="362"/>
      <c r="R35" s="362"/>
      <c r="S35" s="362"/>
      <c r="T35" s="362"/>
      <c r="U35" s="88">
        <v>0</v>
      </c>
      <c r="V35" s="88">
        <v>0</v>
      </c>
      <c r="W35" s="94">
        <v>0</v>
      </c>
      <c r="X35" s="94">
        <v>0</v>
      </c>
      <c r="Y35" s="94">
        <v>0</v>
      </c>
    </row>
    <row r="36" spans="1:25" s="274" customFormat="1" ht="33.75" customHeight="1" x14ac:dyDescent="0.25">
      <c r="A36" s="270"/>
      <c r="B36" s="271"/>
      <c r="C36" s="275"/>
      <c r="D36" s="395" t="s">
        <v>188</v>
      </c>
      <c r="E36" s="395"/>
      <c r="F36" s="395"/>
      <c r="G36" s="395"/>
      <c r="H36" s="395"/>
      <c r="I36" s="395"/>
      <c r="J36" s="273">
        <v>5240000000</v>
      </c>
      <c r="K36" s="263">
        <v>409</v>
      </c>
      <c r="L36" s="264">
        <v>0</v>
      </c>
      <c r="M36" s="264">
        <v>0</v>
      </c>
      <c r="N36" s="265">
        <v>0</v>
      </c>
      <c r="O36" s="266"/>
      <c r="P36" s="267">
        <v>0</v>
      </c>
      <c r="Q36" s="384"/>
      <c r="R36" s="384"/>
      <c r="S36" s="384"/>
      <c r="T36" s="384"/>
      <c r="U36" s="268">
        <v>0</v>
      </c>
      <c r="V36" s="268">
        <v>0</v>
      </c>
      <c r="W36" s="269">
        <f t="shared" ref="W36:Y39" si="5">W37</f>
        <v>0</v>
      </c>
      <c r="X36" s="269">
        <f t="shared" si="5"/>
        <v>0</v>
      </c>
      <c r="Y36" s="269">
        <f t="shared" si="5"/>
        <v>0</v>
      </c>
    </row>
    <row r="37" spans="1:25" x14ac:dyDescent="0.25">
      <c r="A37" s="249"/>
      <c r="B37" s="250"/>
      <c r="C37" s="361" t="s">
        <v>156</v>
      </c>
      <c r="D37" s="361"/>
      <c r="E37" s="361"/>
      <c r="F37" s="361"/>
      <c r="G37" s="361"/>
      <c r="H37" s="361"/>
      <c r="I37" s="361"/>
      <c r="J37" s="92" t="s">
        <v>197</v>
      </c>
      <c r="K37" s="81">
        <v>409</v>
      </c>
      <c r="L37" s="91">
        <v>4</v>
      </c>
      <c r="M37" s="91">
        <v>0</v>
      </c>
      <c r="N37" s="93">
        <v>0</v>
      </c>
      <c r="O37" s="85"/>
      <c r="P37" s="86">
        <v>0</v>
      </c>
      <c r="Q37" s="362"/>
      <c r="R37" s="362"/>
      <c r="S37" s="362"/>
      <c r="T37" s="362"/>
      <c r="U37" s="88">
        <v>0</v>
      </c>
      <c r="V37" s="88">
        <v>0</v>
      </c>
      <c r="W37" s="94">
        <f>W38</f>
        <v>0</v>
      </c>
      <c r="X37" s="94">
        <f t="shared" si="5"/>
        <v>0</v>
      </c>
      <c r="Y37" s="94">
        <f t="shared" si="5"/>
        <v>0</v>
      </c>
    </row>
    <row r="38" spans="1:25" x14ac:dyDescent="0.25">
      <c r="A38" s="249"/>
      <c r="B38" s="250"/>
      <c r="C38" s="361" t="s">
        <v>157</v>
      </c>
      <c r="D38" s="361"/>
      <c r="E38" s="361"/>
      <c r="F38" s="361"/>
      <c r="G38" s="361"/>
      <c r="H38" s="361"/>
      <c r="I38" s="361"/>
      <c r="J38" s="92" t="s">
        <v>197</v>
      </c>
      <c r="K38" s="81">
        <v>409</v>
      </c>
      <c r="L38" s="91">
        <v>4</v>
      </c>
      <c r="M38" s="91">
        <v>9</v>
      </c>
      <c r="N38" s="93">
        <v>0</v>
      </c>
      <c r="O38" s="85"/>
      <c r="P38" s="86">
        <v>0</v>
      </c>
      <c r="Q38" s="362"/>
      <c r="R38" s="362"/>
      <c r="S38" s="362"/>
      <c r="T38" s="362"/>
      <c r="U38" s="88">
        <v>0</v>
      </c>
      <c r="V38" s="88">
        <v>0</v>
      </c>
      <c r="W38" s="94">
        <f>W39</f>
        <v>0</v>
      </c>
      <c r="X38" s="94">
        <f t="shared" si="5"/>
        <v>0</v>
      </c>
      <c r="Y38" s="94">
        <f t="shared" si="5"/>
        <v>0</v>
      </c>
    </row>
    <row r="39" spans="1:25" ht="30.75" customHeight="1" x14ac:dyDescent="0.25">
      <c r="A39" s="102"/>
      <c r="B39" s="98"/>
      <c r="C39" s="99"/>
      <c r="D39" s="95"/>
      <c r="E39" s="364" t="s">
        <v>158</v>
      </c>
      <c r="F39" s="364"/>
      <c r="G39" s="364"/>
      <c r="H39" s="364"/>
      <c r="I39" s="364"/>
      <c r="J39" s="97">
        <v>5240095280</v>
      </c>
      <c r="K39" s="81">
        <v>409</v>
      </c>
      <c r="L39" s="91">
        <v>4</v>
      </c>
      <c r="M39" s="91">
        <v>9</v>
      </c>
      <c r="N39" s="93">
        <v>0</v>
      </c>
      <c r="O39" s="85"/>
      <c r="P39" s="86">
        <v>0</v>
      </c>
      <c r="Q39" s="362"/>
      <c r="R39" s="362"/>
      <c r="S39" s="362"/>
      <c r="T39" s="362"/>
      <c r="U39" s="88">
        <v>0</v>
      </c>
      <c r="V39" s="88">
        <v>0</v>
      </c>
      <c r="W39" s="94">
        <f t="shared" si="5"/>
        <v>0</v>
      </c>
      <c r="X39" s="94">
        <f t="shared" si="5"/>
        <v>0</v>
      </c>
      <c r="Y39" s="94">
        <f t="shared" si="5"/>
        <v>0</v>
      </c>
    </row>
    <row r="40" spans="1:25" x14ac:dyDescent="0.25">
      <c r="A40" s="102"/>
      <c r="B40" s="98"/>
      <c r="C40" s="99"/>
      <c r="D40" s="95"/>
      <c r="E40" s="95"/>
      <c r="F40" s="364" t="s">
        <v>142</v>
      </c>
      <c r="G40" s="364"/>
      <c r="H40" s="364"/>
      <c r="I40" s="364"/>
      <c r="J40" s="97">
        <v>5240095280</v>
      </c>
      <c r="K40" s="81">
        <v>409</v>
      </c>
      <c r="L40" s="91">
        <v>4</v>
      </c>
      <c r="M40" s="91">
        <v>9</v>
      </c>
      <c r="N40" s="93">
        <v>240</v>
      </c>
      <c r="O40" s="85"/>
      <c r="P40" s="86">
        <v>10000</v>
      </c>
      <c r="Q40" s="362"/>
      <c r="R40" s="362"/>
      <c r="S40" s="362"/>
      <c r="T40" s="362"/>
      <c r="U40" s="88">
        <v>0</v>
      </c>
      <c r="V40" s="88">
        <v>0</v>
      </c>
      <c r="W40" s="94">
        <v>0</v>
      </c>
      <c r="X40" s="94">
        <v>0</v>
      </c>
      <c r="Y40" s="94">
        <v>0</v>
      </c>
    </row>
    <row r="41" spans="1:25" s="274" customFormat="1" ht="32.25" customHeight="1" x14ac:dyDescent="0.25">
      <c r="A41" s="270"/>
      <c r="B41" s="271"/>
      <c r="C41" s="275"/>
      <c r="D41" s="394" t="s">
        <v>189</v>
      </c>
      <c r="E41" s="394"/>
      <c r="F41" s="394"/>
      <c r="G41" s="394"/>
      <c r="H41" s="394"/>
      <c r="I41" s="394"/>
      <c r="J41" s="273">
        <v>5250000000</v>
      </c>
      <c r="K41" s="263">
        <v>503</v>
      </c>
      <c r="L41" s="264">
        <v>0</v>
      </c>
      <c r="M41" s="264">
        <v>0</v>
      </c>
      <c r="N41" s="265">
        <v>0</v>
      </c>
      <c r="O41" s="266"/>
      <c r="P41" s="267">
        <v>0</v>
      </c>
      <c r="Q41" s="384"/>
      <c r="R41" s="384"/>
      <c r="S41" s="384"/>
      <c r="T41" s="384"/>
      <c r="U41" s="268">
        <v>0</v>
      </c>
      <c r="V41" s="268">
        <v>0</v>
      </c>
      <c r="W41" s="269">
        <f>W42+W46</f>
        <v>0</v>
      </c>
      <c r="X41" s="269">
        <f>X42</f>
        <v>0</v>
      </c>
      <c r="Y41" s="269">
        <f>Y42</f>
        <v>0</v>
      </c>
    </row>
    <row r="42" spans="1:25" x14ac:dyDescent="0.25">
      <c r="A42" s="392" t="s">
        <v>160</v>
      </c>
      <c r="B42" s="392"/>
      <c r="C42" s="392"/>
      <c r="D42" s="392"/>
      <c r="E42" s="392"/>
      <c r="F42" s="392"/>
      <c r="G42" s="392"/>
      <c r="H42" s="392"/>
      <c r="I42" s="392"/>
      <c r="J42" s="92" t="s">
        <v>198</v>
      </c>
      <c r="K42" s="81">
        <v>500</v>
      </c>
      <c r="L42" s="91">
        <v>5</v>
      </c>
      <c r="M42" s="91">
        <v>0</v>
      </c>
      <c r="N42" s="93">
        <v>0</v>
      </c>
      <c r="O42" s="85"/>
      <c r="P42" s="86">
        <v>0</v>
      </c>
      <c r="Q42" s="362"/>
      <c r="R42" s="362"/>
      <c r="S42" s="362"/>
      <c r="T42" s="362"/>
      <c r="U42" s="88">
        <v>0</v>
      </c>
      <c r="V42" s="88">
        <v>0</v>
      </c>
      <c r="W42" s="94">
        <f t="shared" ref="W42:Y43" si="6">W43</f>
        <v>0</v>
      </c>
      <c r="X42" s="94">
        <f t="shared" si="6"/>
        <v>0</v>
      </c>
      <c r="Y42" s="94">
        <f t="shared" si="6"/>
        <v>0</v>
      </c>
    </row>
    <row r="43" spans="1:25" ht="18" customHeight="1" x14ac:dyDescent="0.25">
      <c r="A43" s="249"/>
      <c r="B43" s="250"/>
      <c r="C43" s="361" t="s">
        <v>161</v>
      </c>
      <c r="D43" s="361"/>
      <c r="E43" s="361"/>
      <c r="F43" s="361"/>
      <c r="G43" s="361"/>
      <c r="H43" s="361"/>
      <c r="I43" s="361"/>
      <c r="J43" s="92" t="s">
        <v>198</v>
      </c>
      <c r="K43" s="81">
        <v>503</v>
      </c>
      <c r="L43" s="91">
        <v>5</v>
      </c>
      <c r="M43" s="91">
        <v>3</v>
      </c>
      <c r="N43" s="93">
        <v>0</v>
      </c>
      <c r="O43" s="85"/>
      <c r="P43" s="86">
        <v>0</v>
      </c>
      <c r="Q43" s="362"/>
      <c r="R43" s="362"/>
      <c r="S43" s="362"/>
      <c r="T43" s="362"/>
      <c r="U43" s="88">
        <v>0</v>
      </c>
      <c r="V43" s="88">
        <v>0</v>
      </c>
      <c r="W43" s="94">
        <f>W44</f>
        <v>0</v>
      </c>
      <c r="X43" s="94">
        <f t="shared" si="6"/>
        <v>0</v>
      </c>
      <c r="Y43" s="94">
        <f t="shared" si="6"/>
        <v>0</v>
      </c>
    </row>
    <row r="44" spans="1:25" ht="32.25" customHeight="1" x14ac:dyDescent="0.25">
      <c r="A44" s="102"/>
      <c r="B44" s="98"/>
      <c r="C44" s="99"/>
      <c r="D44" s="100"/>
      <c r="E44" s="361" t="s">
        <v>163</v>
      </c>
      <c r="F44" s="361"/>
      <c r="G44" s="361"/>
      <c r="H44" s="361"/>
      <c r="I44" s="361"/>
      <c r="J44" s="97">
        <v>5250095310</v>
      </c>
      <c r="K44" s="81">
        <v>503</v>
      </c>
      <c r="L44" s="91">
        <v>5</v>
      </c>
      <c r="M44" s="91">
        <v>3</v>
      </c>
      <c r="N44" s="93">
        <v>0</v>
      </c>
      <c r="O44" s="85"/>
      <c r="P44" s="86">
        <v>0</v>
      </c>
      <c r="Q44" s="362"/>
      <c r="R44" s="362"/>
      <c r="S44" s="362"/>
      <c r="T44" s="362"/>
      <c r="U44" s="88">
        <v>0</v>
      </c>
      <c r="V44" s="88">
        <v>0</v>
      </c>
      <c r="W44" s="94">
        <f>W45</f>
        <v>0</v>
      </c>
      <c r="X44" s="94">
        <f>X45</f>
        <v>0</v>
      </c>
      <c r="Y44" s="94">
        <f>Y45</f>
        <v>0</v>
      </c>
    </row>
    <row r="45" spans="1:25" ht="30" customHeight="1" x14ac:dyDescent="0.25">
      <c r="A45" s="102"/>
      <c r="B45" s="98"/>
      <c r="C45" s="99"/>
      <c r="D45" s="100"/>
      <c r="E45" s="100"/>
      <c r="F45" s="361" t="s">
        <v>142</v>
      </c>
      <c r="G45" s="361"/>
      <c r="H45" s="361"/>
      <c r="I45" s="361"/>
      <c r="J45" s="97">
        <v>5250095310</v>
      </c>
      <c r="K45" s="81">
        <v>503</v>
      </c>
      <c r="L45" s="91">
        <v>5</v>
      </c>
      <c r="M45" s="91">
        <v>3</v>
      </c>
      <c r="N45" s="93">
        <v>240</v>
      </c>
      <c r="O45" s="85"/>
      <c r="P45" s="86">
        <v>10000</v>
      </c>
      <c r="Q45" s="362"/>
      <c r="R45" s="362"/>
      <c r="S45" s="362"/>
      <c r="T45" s="362"/>
      <c r="U45" s="88">
        <v>0</v>
      </c>
      <c r="V45" s="88">
        <v>0</v>
      </c>
      <c r="W45" s="94">
        <v>0</v>
      </c>
      <c r="X45" s="94">
        <v>0</v>
      </c>
      <c r="Y45" s="94">
        <v>0</v>
      </c>
    </row>
    <row r="46" spans="1:25" ht="30" customHeight="1" x14ac:dyDescent="0.25">
      <c r="A46" s="102"/>
      <c r="B46" s="98"/>
      <c r="C46" s="99"/>
      <c r="D46" s="100"/>
      <c r="E46" s="100"/>
      <c r="F46" s="100"/>
      <c r="G46" s="100"/>
      <c r="H46" s="100"/>
      <c r="I46" s="100" t="s">
        <v>226</v>
      </c>
      <c r="J46" s="286" t="s">
        <v>227</v>
      </c>
      <c r="K46" s="81"/>
      <c r="L46" s="91">
        <v>5</v>
      </c>
      <c r="M46" s="91">
        <v>3</v>
      </c>
      <c r="N46" s="93">
        <v>240</v>
      </c>
      <c r="O46" s="85"/>
      <c r="P46" s="86"/>
      <c r="Q46" s="88"/>
      <c r="R46" s="88"/>
      <c r="S46" s="88"/>
      <c r="T46" s="88"/>
      <c r="U46" s="88"/>
      <c r="V46" s="88"/>
      <c r="W46" s="94">
        <v>0</v>
      </c>
      <c r="X46" s="94"/>
      <c r="Y46" s="94"/>
    </row>
    <row r="47" spans="1:25" s="274" customFormat="1" ht="33.75" customHeight="1" x14ac:dyDescent="0.25">
      <c r="A47" s="270"/>
      <c r="B47" s="271"/>
      <c r="C47" s="275"/>
      <c r="D47" s="393" t="s">
        <v>190</v>
      </c>
      <c r="E47" s="393"/>
      <c r="F47" s="393"/>
      <c r="G47" s="393"/>
      <c r="H47" s="393"/>
      <c r="I47" s="393"/>
      <c r="J47" s="273">
        <v>5260000000</v>
      </c>
      <c r="K47" s="263">
        <v>801</v>
      </c>
      <c r="L47" s="264">
        <v>0</v>
      </c>
      <c r="M47" s="264">
        <v>0</v>
      </c>
      <c r="N47" s="265">
        <v>0</v>
      </c>
      <c r="O47" s="266"/>
      <c r="P47" s="267">
        <v>0</v>
      </c>
      <c r="Q47" s="384"/>
      <c r="R47" s="384"/>
      <c r="S47" s="384"/>
      <c r="T47" s="384"/>
      <c r="U47" s="268">
        <v>0</v>
      </c>
      <c r="V47" s="268">
        <v>0</v>
      </c>
      <c r="W47" s="276">
        <f t="shared" ref="W47:Y48" si="7">W48</f>
        <v>0</v>
      </c>
      <c r="X47" s="276">
        <f t="shared" si="7"/>
        <v>0</v>
      </c>
      <c r="Y47" s="276">
        <f t="shared" si="7"/>
        <v>0</v>
      </c>
    </row>
    <row r="48" spans="1:25" x14ac:dyDescent="0.25">
      <c r="A48" s="392" t="s">
        <v>164</v>
      </c>
      <c r="B48" s="392"/>
      <c r="C48" s="392"/>
      <c r="D48" s="392"/>
      <c r="E48" s="392"/>
      <c r="F48" s="392"/>
      <c r="G48" s="392"/>
      <c r="H48" s="392"/>
      <c r="I48" s="392"/>
      <c r="J48" s="92" t="s">
        <v>199</v>
      </c>
      <c r="K48" s="81">
        <v>800</v>
      </c>
      <c r="L48" s="91">
        <v>8</v>
      </c>
      <c r="M48" s="91">
        <v>0</v>
      </c>
      <c r="N48" s="93">
        <v>0</v>
      </c>
      <c r="O48" s="85"/>
      <c r="P48" s="86">
        <v>0</v>
      </c>
      <c r="Q48" s="362"/>
      <c r="R48" s="362"/>
      <c r="S48" s="362"/>
      <c r="T48" s="362"/>
      <c r="U48" s="88">
        <v>0</v>
      </c>
      <c r="V48" s="88">
        <v>0</v>
      </c>
      <c r="W48" s="94">
        <f t="shared" si="7"/>
        <v>0</v>
      </c>
      <c r="X48" s="94">
        <f t="shared" si="7"/>
        <v>0</v>
      </c>
      <c r="Y48" s="94">
        <f t="shared" si="7"/>
        <v>0</v>
      </c>
    </row>
    <row r="49" spans="1:25" x14ac:dyDescent="0.25">
      <c r="A49" s="249"/>
      <c r="B49" s="250"/>
      <c r="C49" s="361" t="s">
        <v>165</v>
      </c>
      <c r="D49" s="361"/>
      <c r="E49" s="361"/>
      <c r="F49" s="361"/>
      <c r="G49" s="361"/>
      <c r="H49" s="361"/>
      <c r="I49" s="361"/>
      <c r="J49" s="92" t="s">
        <v>199</v>
      </c>
      <c r="K49" s="81">
        <v>801</v>
      </c>
      <c r="L49" s="91">
        <v>8</v>
      </c>
      <c r="M49" s="91">
        <v>1</v>
      </c>
      <c r="N49" s="93">
        <v>0</v>
      </c>
      <c r="O49" s="85"/>
      <c r="P49" s="86">
        <v>0</v>
      </c>
      <c r="Q49" s="362"/>
      <c r="R49" s="362"/>
      <c r="S49" s="362"/>
      <c r="T49" s="362"/>
      <c r="U49" s="88">
        <v>0</v>
      </c>
      <c r="V49" s="88">
        <v>0</v>
      </c>
      <c r="W49" s="94">
        <f>W50+W53</f>
        <v>0</v>
      </c>
      <c r="X49" s="94">
        <f>X50+X53</f>
        <v>0</v>
      </c>
      <c r="Y49" s="94">
        <f>Y50+Y53</f>
        <v>0</v>
      </c>
    </row>
    <row r="50" spans="1:25" ht="33" customHeight="1" x14ac:dyDescent="0.25">
      <c r="A50" s="102"/>
      <c r="B50" s="98"/>
      <c r="C50" s="99"/>
      <c r="D50" s="100"/>
      <c r="E50" s="100"/>
      <c r="F50" s="361" t="s">
        <v>167</v>
      </c>
      <c r="G50" s="361"/>
      <c r="H50" s="361"/>
      <c r="I50" s="361"/>
      <c r="J50" s="97">
        <v>5260075080</v>
      </c>
      <c r="K50" s="81">
        <v>502</v>
      </c>
      <c r="L50" s="91">
        <v>8</v>
      </c>
      <c r="M50" s="91">
        <v>1</v>
      </c>
      <c r="N50" s="93">
        <v>0</v>
      </c>
      <c r="O50" s="85"/>
      <c r="P50" s="86">
        <v>10000</v>
      </c>
      <c r="Q50" s="362"/>
      <c r="R50" s="362"/>
      <c r="S50" s="362"/>
      <c r="T50" s="362"/>
      <c r="U50" s="88">
        <v>0</v>
      </c>
      <c r="V50" s="88">
        <v>0</v>
      </c>
      <c r="W50" s="247">
        <f>W51</f>
        <v>0</v>
      </c>
      <c r="X50" s="247">
        <f>X51</f>
        <v>0</v>
      </c>
      <c r="Y50" s="247">
        <f>Y51</f>
        <v>0</v>
      </c>
    </row>
    <row r="51" spans="1:25" ht="18" customHeight="1" x14ac:dyDescent="0.25">
      <c r="A51" s="102"/>
      <c r="B51" s="98"/>
      <c r="C51" s="99"/>
      <c r="D51" s="100"/>
      <c r="E51" s="100"/>
      <c r="F51" s="361" t="s">
        <v>144</v>
      </c>
      <c r="G51" s="361"/>
      <c r="H51" s="361"/>
      <c r="I51" s="361"/>
      <c r="J51" s="97">
        <v>5260075080</v>
      </c>
      <c r="K51" s="81">
        <v>502</v>
      </c>
      <c r="L51" s="91">
        <v>8</v>
      </c>
      <c r="M51" s="91">
        <v>1</v>
      </c>
      <c r="N51" s="93">
        <v>540</v>
      </c>
      <c r="O51" s="85"/>
      <c r="P51" s="86">
        <v>10000</v>
      </c>
      <c r="Q51" s="362"/>
      <c r="R51" s="362"/>
      <c r="S51" s="362"/>
      <c r="T51" s="362"/>
      <c r="U51" s="88">
        <v>0</v>
      </c>
      <c r="V51" s="88">
        <v>0</v>
      </c>
      <c r="W51" s="248">
        <v>0</v>
      </c>
      <c r="X51" s="248">
        <v>0</v>
      </c>
      <c r="Y51" s="248">
        <v>0</v>
      </c>
    </row>
    <row r="52" spans="1:25" ht="32.25" customHeight="1" x14ac:dyDescent="0.25">
      <c r="A52" s="102"/>
      <c r="B52" s="98"/>
      <c r="C52" s="99"/>
      <c r="D52" s="101"/>
      <c r="E52" s="101"/>
      <c r="F52" s="101"/>
      <c r="G52" s="101"/>
      <c r="H52" s="101"/>
      <c r="I52" s="101" t="s">
        <v>166</v>
      </c>
      <c r="J52" s="97">
        <v>5260095220</v>
      </c>
      <c r="K52" s="81"/>
      <c r="L52" s="91">
        <v>8</v>
      </c>
      <c r="M52" s="91">
        <v>1</v>
      </c>
      <c r="N52" s="93">
        <v>0</v>
      </c>
      <c r="O52" s="85"/>
      <c r="P52" s="86"/>
      <c r="Q52" s="88"/>
      <c r="R52" s="88"/>
      <c r="S52" s="88"/>
      <c r="T52" s="88"/>
      <c r="U52" s="88"/>
      <c r="V52" s="88"/>
      <c r="W52" s="248">
        <f>W53</f>
        <v>0</v>
      </c>
      <c r="X52" s="248">
        <f>X53</f>
        <v>0</v>
      </c>
      <c r="Y52" s="248">
        <f>Y53</f>
        <v>0</v>
      </c>
    </row>
    <row r="53" spans="1:25" ht="29.25" customHeight="1" x14ac:dyDescent="0.25">
      <c r="A53" s="102"/>
      <c r="B53" s="98"/>
      <c r="C53" s="99"/>
      <c r="D53" s="101"/>
      <c r="E53" s="101"/>
      <c r="F53" s="355" t="s">
        <v>142</v>
      </c>
      <c r="G53" s="356"/>
      <c r="H53" s="356"/>
      <c r="I53" s="357"/>
      <c r="J53" s="97">
        <v>5260095220</v>
      </c>
      <c r="K53" s="81">
        <v>801</v>
      </c>
      <c r="L53" s="91">
        <v>8</v>
      </c>
      <c r="M53" s="91">
        <v>1</v>
      </c>
      <c r="N53" s="93">
        <v>240</v>
      </c>
      <c r="O53" s="85"/>
      <c r="P53" s="86">
        <v>10000</v>
      </c>
      <c r="Q53" s="358"/>
      <c r="R53" s="359"/>
      <c r="S53" s="359"/>
      <c r="T53" s="360"/>
      <c r="U53" s="88">
        <v>0</v>
      </c>
      <c r="V53" s="88">
        <v>0</v>
      </c>
      <c r="W53" s="248">
        <v>0</v>
      </c>
      <c r="X53" s="248">
        <v>0</v>
      </c>
      <c r="Y53" s="248">
        <v>0</v>
      </c>
    </row>
    <row r="54" spans="1:25" ht="29.25" customHeight="1" x14ac:dyDescent="0.25">
      <c r="A54" s="102"/>
      <c r="B54" s="98"/>
      <c r="C54" s="99"/>
      <c r="D54" s="101"/>
      <c r="E54" s="101"/>
      <c r="F54" s="279"/>
      <c r="G54" s="289"/>
      <c r="H54" s="289"/>
      <c r="I54" s="290" t="s">
        <v>239</v>
      </c>
      <c r="J54" s="97">
        <v>5260097030</v>
      </c>
      <c r="K54" s="81"/>
      <c r="L54" s="91">
        <v>8</v>
      </c>
      <c r="M54" s="91">
        <v>1</v>
      </c>
      <c r="N54" s="93">
        <v>0</v>
      </c>
      <c r="O54" s="85"/>
      <c r="P54" s="86"/>
      <c r="Q54" s="291"/>
      <c r="R54" s="292"/>
      <c r="S54" s="292"/>
      <c r="T54" s="293"/>
      <c r="U54" s="88"/>
      <c r="V54" s="88"/>
      <c r="W54" s="248">
        <v>0</v>
      </c>
      <c r="X54" s="248">
        <v>0</v>
      </c>
      <c r="Y54" s="248">
        <v>0</v>
      </c>
    </row>
    <row r="55" spans="1:25" ht="29.25" customHeight="1" x14ac:dyDescent="0.25">
      <c r="A55" s="102"/>
      <c r="B55" s="98"/>
      <c r="C55" s="99"/>
      <c r="D55" s="101"/>
      <c r="E55" s="101"/>
      <c r="F55" s="279"/>
      <c r="G55" s="289"/>
      <c r="H55" s="289"/>
      <c r="I55" s="290" t="s">
        <v>144</v>
      </c>
      <c r="J55" s="97">
        <v>5260097030</v>
      </c>
      <c r="K55" s="81"/>
      <c r="L55" s="91">
        <v>8</v>
      </c>
      <c r="M55" s="91">
        <v>1</v>
      </c>
      <c r="N55" s="93">
        <v>540</v>
      </c>
      <c r="O55" s="85"/>
      <c r="P55" s="86"/>
      <c r="Q55" s="291"/>
      <c r="R55" s="292"/>
      <c r="S55" s="292"/>
      <c r="T55" s="293"/>
      <c r="U55" s="88"/>
      <c r="V55" s="88"/>
      <c r="W55" s="248">
        <v>0</v>
      </c>
      <c r="X55" s="248">
        <v>0</v>
      </c>
      <c r="Y55" s="248">
        <v>0</v>
      </c>
    </row>
    <row r="56" spans="1:25" ht="29.25" customHeight="1" x14ac:dyDescent="0.25">
      <c r="A56" s="102"/>
      <c r="B56" s="98"/>
      <c r="C56" s="99"/>
      <c r="D56" s="101"/>
      <c r="E56" s="101"/>
      <c r="F56" s="279"/>
      <c r="G56" s="326" t="s">
        <v>203</v>
      </c>
      <c r="H56" s="326"/>
      <c r="I56" s="327"/>
      <c r="J56" s="273">
        <v>5210000000</v>
      </c>
      <c r="K56" s="263">
        <v>503</v>
      </c>
      <c r="L56" s="264">
        <v>0</v>
      </c>
      <c r="M56" s="264">
        <v>0</v>
      </c>
      <c r="N56" s="265">
        <v>0</v>
      </c>
      <c r="O56" s="266"/>
      <c r="P56" s="267">
        <v>0</v>
      </c>
      <c r="Q56" s="384"/>
      <c r="R56" s="384"/>
      <c r="S56" s="384"/>
      <c r="T56" s="384"/>
      <c r="U56" s="268">
        <v>0</v>
      </c>
      <c r="V56" s="268">
        <v>0</v>
      </c>
      <c r="W56" s="269">
        <f>W57</f>
        <v>0</v>
      </c>
      <c r="X56" s="269">
        <f>X57</f>
        <v>0</v>
      </c>
      <c r="Y56" s="269">
        <f>Y57</f>
        <v>0</v>
      </c>
    </row>
    <row r="57" spans="1:25" ht="29.25" customHeight="1" x14ac:dyDescent="0.25">
      <c r="A57" s="102"/>
      <c r="B57" s="98"/>
      <c r="C57" s="99"/>
      <c r="D57" s="101"/>
      <c r="E57" s="101"/>
      <c r="F57" s="279"/>
      <c r="G57" s="326" t="s">
        <v>204</v>
      </c>
      <c r="H57" s="326"/>
      <c r="I57" s="327"/>
      <c r="J57" s="92" t="s">
        <v>205</v>
      </c>
      <c r="K57" s="81">
        <v>500</v>
      </c>
      <c r="L57" s="91">
        <v>10</v>
      </c>
      <c r="M57" s="91">
        <v>0</v>
      </c>
      <c r="N57" s="93">
        <v>0</v>
      </c>
      <c r="O57" s="85"/>
      <c r="P57" s="86">
        <v>0</v>
      </c>
      <c r="Q57" s="362"/>
      <c r="R57" s="362"/>
      <c r="S57" s="362"/>
      <c r="T57" s="362"/>
      <c r="U57" s="88">
        <v>0</v>
      </c>
      <c r="V57" s="88">
        <v>0</v>
      </c>
      <c r="W57" s="94">
        <f t="shared" ref="W57:Y58" si="8">W58</f>
        <v>0</v>
      </c>
      <c r="X57" s="94">
        <f t="shared" si="8"/>
        <v>0</v>
      </c>
      <c r="Y57" s="94">
        <f t="shared" si="8"/>
        <v>0</v>
      </c>
    </row>
    <row r="58" spans="1:25" ht="29.25" customHeight="1" x14ac:dyDescent="0.25">
      <c r="A58" s="102"/>
      <c r="B58" s="98"/>
      <c r="C58" s="99"/>
      <c r="D58" s="101"/>
      <c r="E58" s="101"/>
      <c r="F58" s="279"/>
      <c r="G58" s="326" t="s">
        <v>202</v>
      </c>
      <c r="H58" s="326"/>
      <c r="I58" s="327"/>
      <c r="J58" s="92" t="s">
        <v>205</v>
      </c>
      <c r="K58" s="81">
        <v>503</v>
      </c>
      <c r="L58" s="91">
        <v>10</v>
      </c>
      <c r="M58" s="91">
        <v>1</v>
      </c>
      <c r="N58" s="93">
        <v>0</v>
      </c>
      <c r="O58" s="85"/>
      <c r="P58" s="86">
        <v>0</v>
      </c>
      <c r="Q58" s="362"/>
      <c r="R58" s="362"/>
      <c r="S58" s="362"/>
      <c r="T58" s="362"/>
      <c r="U58" s="88">
        <v>0</v>
      </c>
      <c r="V58" s="88">
        <v>0</v>
      </c>
      <c r="W58" s="94">
        <f>W59</f>
        <v>0</v>
      </c>
      <c r="X58" s="94">
        <f t="shared" si="8"/>
        <v>0</v>
      </c>
      <c r="Y58" s="94">
        <f t="shared" si="8"/>
        <v>0</v>
      </c>
    </row>
    <row r="59" spans="1:25" ht="29.25" customHeight="1" x14ac:dyDescent="0.25">
      <c r="A59" s="102"/>
      <c r="B59" s="98"/>
      <c r="C59" s="99"/>
      <c r="D59" s="101"/>
      <c r="E59" s="101"/>
      <c r="F59" s="279"/>
      <c r="G59" s="326" t="s">
        <v>201</v>
      </c>
      <c r="H59" s="326"/>
      <c r="I59" s="327"/>
      <c r="J59" s="97">
        <v>5250025050</v>
      </c>
      <c r="K59" s="81">
        <v>503</v>
      </c>
      <c r="L59" s="91">
        <v>10</v>
      </c>
      <c r="M59" s="91">
        <v>1</v>
      </c>
      <c r="N59" s="93">
        <v>300</v>
      </c>
      <c r="O59" s="85"/>
      <c r="P59" s="86">
        <v>0</v>
      </c>
      <c r="Q59" s="362"/>
      <c r="R59" s="362"/>
      <c r="S59" s="362"/>
      <c r="T59" s="362"/>
      <c r="U59" s="88">
        <v>0</v>
      </c>
      <c r="V59" s="88">
        <v>0</v>
      </c>
      <c r="W59" s="94">
        <f>W60</f>
        <v>0</v>
      </c>
      <c r="X59" s="94">
        <f>X60</f>
        <v>0</v>
      </c>
      <c r="Y59" s="94">
        <f>Y60</f>
        <v>0</v>
      </c>
    </row>
    <row r="60" spans="1:25" ht="29.25" customHeight="1" x14ac:dyDescent="0.25">
      <c r="A60" s="102"/>
      <c r="B60" s="98"/>
      <c r="C60" s="99"/>
      <c r="D60" s="101"/>
      <c r="E60" s="101"/>
      <c r="F60" s="279"/>
      <c r="G60" s="326" t="s">
        <v>200</v>
      </c>
      <c r="H60" s="326"/>
      <c r="I60" s="327"/>
      <c r="J60" s="97">
        <v>5210025050</v>
      </c>
      <c r="K60" s="81"/>
      <c r="L60" s="91">
        <v>10</v>
      </c>
      <c r="M60" s="91">
        <v>1</v>
      </c>
      <c r="N60" s="93">
        <v>310</v>
      </c>
      <c r="O60" s="85"/>
      <c r="P60" s="86"/>
      <c r="Q60" s="88"/>
      <c r="R60" s="88"/>
      <c r="S60" s="88"/>
      <c r="T60" s="88"/>
      <c r="U60" s="88"/>
      <c r="V60" s="88"/>
      <c r="W60" s="94">
        <v>0</v>
      </c>
      <c r="X60" s="94">
        <v>0</v>
      </c>
      <c r="Y60" s="94">
        <v>0</v>
      </c>
    </row>
    <row r="61" spans="1:25" ht="15" customHeight="1" x14ac:dyDescent="0.25">
      <c r="A61" s="103"/>
      <c r="B61" s="103"/>
      <c r="C61" s="103"/>
      <c r="D61" s="103"/>
      <c r="E61" s="103"/>
      <c r="F61" s="381" t="s">
        <v>168</v>
      </c>
      <c r="G61" s="382"/>
      <c r="H61" s="382"/>
      <c r="I61" s="383"/>
      <c r="J61" s="106"/>
      <c r="K61" s="105"/>
      <c r="L61" s="104"/>
      <c r="M61" s="104"/>
      <c r="N61" s="106"/>
      <c r="O61" s="105"/>
      <c r="P61" s="107">
        <v>10000</v>
      </c>
      <c r="Q61" s="87"/>
      <c r="R61" s="87"/>
      <c r="S61" s="87"/>
      <c r="T61" s="87"/>
      <c r="U61" s="87">
        <v>0</v>
      </c>
      <c r="V61" s="87">
        <v>0</v>
      </c>
      <c r="W61" s="125">
        <f>W9</f>
        <v>0</v>
      </c>
      <c r="X61" s="108">
        <f>X9</f>
        <v>0</v>
      </c>
      <c r="Y61" s="108">
        <f>Y9</f>
        <v>0</v>
      </c>
    </row>
  </sheetData>
  <mergeCells count="92">
    <mergeCell ref="C14:I14"/>
    <mergeCell ref="Q14:T14"/>
    <mergeCell ref="A6:Y6"/>
    <mergeCell ref="A8:I8"/>
    <mergeCell ref="A9:I9"/>
    <mergeCell ref="Q9:T9"/>
    <mergeCell ref="A13:I13"/>
    <mergeCell ref="Q13:T13"/>
    <mergeCell ref="A10:I10"/>
    <mergeCell ref="Q10:T10"/>
    <mergeCell ref="F19:I19"/>
    <mergeCell ref="Q19:T19"/>
    <mergeCell ref="F15:I15"/>
    <mergeCell ref="Q15:T15"/>
    <mergeCell ref="C18:I18"/>
    <mergeCell ref="Q18:T18"/>
    <mergeCell ref="Q17:T17"/>
    <mergeCell ref="E16:I16"/>
    <mergeCell ref="Q16:T16"/>
    <mergeCell ref="A17:I17"/>
    <mergeCell ref="F21:I21"/>
    <mergeCell ref="Q21:T21"/>
    <mergeCell ref="F24:I24"/>
    <mergeCell ref="Q24:T24"/>
    <mergeCell ref="A26:I26"/>
    <mergeCell ref="Q26:T26"/>
    <mergeCell ref="D25:I25"/>
    <mergeCell ref="Q25:T25"/>
    <mergeCell ref="E28:I28"/>
    <mergeCell ref="Q28:T28"/>
    <mergeCell ref="E29:I29"/>
    <mergeCell ref="Q29:T29"/>
    <mergeCell ref="C27:I27"/>
    <mergeCell ref="Q27:T27"/>
    <mergeCell ref="C33:I33"/>
    <mergeCell ref="Q33:T33"/>
    <mergeCell ref="F30:I30"/>
    <mergeCell ref="Q30:T30"/>
    <mergeCell ref="A32:I32"/>
    <mergeCell ref="Q32:T32"/>
    <mergeCell ref="D31:I31"/>
    <mergeCell ref="Q31:T31"/>
    <mergeCell ref="E34:I34"/>
    <mergeCell ref="Q34:T34"/>
    <mergeCell ref="F35:I35"/>
    <mergeCell ref="Q35:T35"/>
    <mergeCell ref="D36:I36"/>
    <mergeCell ref="Q36:T36"/>
    <mergeCell ref="E39:I39"/>
    <mergeCell ref="Q39:T39"/>
    <mergeCell ref="F40:I40"/>
    <mergeCell ref="Q40:T40"/>
    <mergeCell ref="C37:I37"/>
    <mergeCell ref="Q37:T37"/>
    <mergeCell ref="C38:I38"/>
    <mergeCell ref="Q38:T38"/>
    <mergeCell ref="C43:I43"/>
    <mergeCell ref="Q43:T43"/>
    <mergeCell ref="A42:I42"/>
    <mergeCell ref="Q42:T42"/>
    <mergeCell ref="D41:I41"/>
    <mergeCell ref="Q41:T41"/>
    <mergeCell ref="E44:I44"/>
    <mergeCell ref="Q44:T44"/>
    <mergeCell ref="F45:I45"/>
    <mergeCell ref="Q45:T45"/>
    <mergeCell ref="D47:I47"/>
    <mergeCell ref="Q47:T47"/>
    <mergeCell ref="F50:I50"/>
    <mergeCell ref="Q50:T50"/>
    <mergeCell ref="F51:I51"/>
    <mergeCell ref="Q51:T51"/>
    <mergeCell ref="A48:I48"/>
    <mergeCell ref="Q48:T48"/>
    <mergeCell ref="C49:I49"/>
    <mergeCell ref="Q49:T49"/>
    <mergeCell ref="F61:I61"/>
    <mergeCell ref="Q56:T56"/>
    <mergeCell ref="Q57:T57"/>
    <mergeCell ref="Q58:T58"/>
    <mergeCell ref="C11:I11"/>
    <mergeCell ref="Q11:T11"/>
    <mergeCell ref="E12:I12"/>
    <mergeCell ref="Q12:T12"/>
    <mergeCell ref="Q59:T59"/>
    <mergeCell ref="G56:I56"/>
    <mergeCell ref="G57:I57"/>
    <mergeCell ref="G58:I58"/>
    <mergeCell ref="G59:I59"/>
    <mergeCell ref="G60:I60"/>
    <mergeCell ref="F53:I53"/>
    <mergeCell ref="Q53:T53"/>
  </mergeCells>
  <pageMargins left="0.70866141732283472" right="0.52" top="0.41" bottom="0.33" header="0.31496062992125984" footer="0.31496062992125984"/>
  <pageSetup paperSize="9" scale="6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1</vt:lpstr>
      <vt:lpstr>Приложение 5 доходы</vt:lpstr>
      <vt:lpstr>Приложение 6</vt:lpstr>
      <vt:lpstr>Приложение 7</vt:lpstr>
      <vt:lpstr>Приложение 8</vt:lpstr>
      <vt:lpstr>Приложение 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Пользователь Windows</cp:lastModifiedBy>
  <cp:lastPrinted>2022-01-10T06:30:25Z</cp:lastPrinted>
  <dcterms:created xsi:type="dcterms:W3CDTF">2009-11-09T07:06:48Z</dcterms:created>
  <dcterms:modified xsi:type="dcterms:W3CDTF">2022-01-11T07:03:00Z</dcterms:modified>
</cp:coreProperties>
</file>