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 activeTab="3"/>
  </bookViews>
  <sheets>
    <sheet name="Приложение 1" sheetId="1" r:id="rId1"/>
    <sheet name="Приложение 2" sheetId="6" r:id="rId2"/>
    <sheet name="Приложение 3" sheetId="3" r:id="rId3"/>
    <sheet name="Приложение 4" sheetId="4" r:id="rId4"/>
    <sheet name="Приложение 5" sheetId="5" r:id="rId5"/>
  </sheets>
  <calcPr calcId="125725"/>
</workbook>
</file>

<file path=xl/calcChain.xml><?xml version="1.0" encoding="utf-8"?>
<calcChain xmlns="http://schemas.openxmlformats.org/spreadsheetml/2006/main">
  <c r="D22" i="1"/>
  <c r="E22"/>
  <c r="C22"/>
  <c r="C11" i="6"/>
  <c r="D26"/>
  <c r="E26"/>
  <c r="D27"/>
  <c r="E27"/>
  <c r="D28"/>
  <c r="E28"/>
  <c r="C26"/>
  <c r="C27"/>
  <c r="C28"/>
  <c r="D43"/>
  <c r="E43"/>
  <c r="C43"/>
  <c r="D48"/>
  <c r="E48"/>
  <c r="C48"/>
  <c r="P83" i="4"/>
  <c r="P82" s="1"/>
  <c r="P81" s="1"/>
  <c r="P80" s="1"/>
  <c r="Q83"/>
  <c r="Q82" s="1"/>
  <c r="Q81" s="1"/>
  <c r="Q80" s="1"/>
  <c r="O83"/>
  <c r="O82" s="1"/>
  <c r="O81" s="1"/>
  <c r="O80" s="1"/>
  <c r="Y92" i="5"/>
  <c r="Z92"/>
  <c r="X92"/>
  <c r="Y98"/>
  <c r="Z98"/>
  <c r="Y99"/>
  <c r="Z99"/>
  <c r="Y100"/>
  <c r="Z100"/>
  <c r="Y101"/>
  <c r="Z101"/>
  <c r="Y102"/>
  <c r="Z102"/>
  <c r="X98"/>
  <c r="X99"/>
  <c r="X100"/>
  <c r="X101"/>
  <c r="X102"/>
  <c r="E54" i="6"/>
  <c r="D54"/>
  <c r="D53"/>
  <c r="C54"/>
  <c r="E53"/>
  <c r="C53"/>
  <c r="E51"/>
  <c r="D51"/>
  <c r="D50"/>
  <c r="C51"/>
  <c r="E50"/>
  <c r="C50"/>
  <c r="E46"/>
  <c r="D46"/>
  <c r="C46"/>
  <c r="E44"/>
  <c r="E42"/>
  <c r="E41"/>
  <c r="D44"/>
  <c r="C44"/>
  <c r="C42"/>
  <c r="C41"/>
  <c r="D42"/>
  <c r="D41"/>
  <c r="E39"/>
  <c r="E38"/>
  <c r="D39"/>
  <c r="C39"/>
  <c r="C38"/>
  <c r="D38"/>
  <c r="E36"/>
  <c r="E35"/>
  <c r="E34"/>
  <c r="D36"/>
  <c r="C36"/>
  <c r="C35"/>
  <c r="C34"/>
  <c r="D35"/>
  <c r="D34"/>
  <c r="E32"/>
  <c r="D32"/>
  <c r="D31"/>
  <c r="C32"/>
  <c r="E31"/>
  <c r="E30"/>
  <c r="C31"/>
  <c r="C30"/>
  <c r="E24"/>
  <c r="D24"/>
  <c r="C24"/>
  <c r="E22"/>
  <c r="D22"/>
  <c r="C22"/>
  <c r="E20"/>
  <c r="D20"/>
  <c r="C20"/>
  <c r="C17"/>
  <c r="C16"/>
  <c r="E18"/>
  <c r="D18"/>
  <c r="D17"/>
  <c r="D16"/>
  <c r="C18"/>
  <c r="E17"/>
  <c r="E16"/>
  <c r="E14"/>
  <c r="E13"/>
  <c r="E12"/>
  <c r="D14"/>
  <c r="C14"/>
  <c r="C13"/>
  <c r="C12"/>
  <c r="C10"/>
  <c r="D13"/>
  <c r="D12"/>
  <c r="D11"/>
  <c r="D10"/>
  <c r="D30"/>
  <c r="E11"/>
  <c r="E10"/>
  <c r="Y88" i="5"/>
  <c r="Y87"/>
  <c r="Y86"/>
  <c r="Y85"/>
  <c r="Y84"/>
  <c r="Z88"/>
  <c r="Z87"/>
  <c r="Z86"/>
  <c r="Z85"/>
  <c r="Z84"/>
  <c r="Y89"/>
  <c r="P73" i="4"/>
  <c r="P72"/>
  <c r="P71" s="1"/>
  <c r="P70" s="1"/>
  <c r="P69" s="1"/>
  <c r="Z89" i="5"/>
  <c r="Q73" i="4"/>
  <c r="Q72"/>
  <c r="Q71" s="1"/>
  <c r="Q70" s="1"/>
  <c r="Q69" s="1"/>
  <c r="X88" i="5"/>
  <c r="X87"/>
  <c r="X86"/>
  <c r="X85"/>
  <c r="X84"/>
  <c r="X89"/>
  <c r="O73" i="4"/>
  <c r="O72" s="1"/>
  <c r="O71" s="1"/>
  <c r="O70" s="1"/>
  <c r="O69" s="1"/>
  <c r="X45" i="5"/>
  <c r="X44"/>
  <c r="X43"/>
  <c r="Y46"/>
  <c r="P38" i="4"/>
  <c r="P37"/>
  <c r="P36" s="1"/>
  <c r="P35" s="1"/>
  <c r="H15" i="3" s="1"/>
  <c r="Z46" i="5"/>
  <c r="Q38" i="4"/>
  <c r="Q37" s="1"/>
  <c r="Q36" s="1"/>
  <c r="Q35" s="1"/>
  <c r="I15" i="3" s="1"/>
  <c r="X46" i="5"/>
  <c r="O38" i="4"/>
  <c r="O37" s="1"/>
  <c r="O36" s="1"/>
  <c r="O35" s="1"/>
  <c r="G15" i="3" s="1"/>
  <c r="Z18" i="5"/>
  <c r="Q17" i="4"/>
  <c r="Q16" s="1"/>
  <c r="Q15" s="1"/>
  <c r="E21" i="1"/>
  <c r="E20" s="1"/>
  <c r="E19" s="1"/>
  <c r="D21"/>
  <c r="D20"/>
  <c r="D19" s="1"/>
  <c r="C21"/>
  <c r="C20" s="1"/>
  <c r="C19" s="1"/>
  <c r="P92" i="4"/>
  <c r="P91" s="1"/>
  <c r="Q92"/>
  <c r="Q91" s="1"/>
  <c r="Q88" s="1"/>
  <c r="Q87" s="1"/>
  <c r="Q86" s="1"/>
  <c r="Q85" s="1"/>
  <c r="Q84" s="1"/>
  <c r="I27" i="3" s="1"/>
  <c r="I26" s="1"/>
  <c r="O92" i="4"/>
  <c r="O91" s="1"/>
  <c r="Y96" i="5"/>
  <c r="P79" i="4"/>
  <c r="P78"/>
  <c r="P77"/>
  <c r="P76"/>
  <c r="P75" s="1"/>
  <c r="P74" s="1"/>
  <c r="Z96" i="5"/>
  <c r="Q79" i="4"/>
  <c r="Q78" s="1"/>
  <c r="Q77" s="1"/>
  <c r="Q76" s="1"/>
  <c r="Q75" s="1"/>
  <c r="Q74" s="1"/>
  <c r="X96" i="5"/>
  <c r="X95"/>
  <c r="X94"/>
  <c r="X93"/>
  <c r="X91"/>
  <c r="Y35"/>
  <c r="Z35"/>
  <c r="X35"/>
  <c r="Y33"/>
  <c r="Z33"/>
  <c r="X33"/>
  <c r="P26" i="4"/>
  <c r="P25"/>
  <c r="Q26"/>
  <c r="Q25"/>
  <c r="O26"/>
  <c r="O25"/>
  <c r="X41" i="5"/>
  <c r="X40"/>
  <c r="Y41"/>
  <c r="P34" i="4"/>
  <c r="P33" s="1"/>
  <c r="P32" s="1"/>
  <c r="P31" s="1"/>
  <c r="P30" s="1"/>
  <c r="P29" s="1"/>
  <c r="H14" i="3" s="1"/>
  <c r="Z41" i="5"/>
  <c r="Z40"/>
  <c r="Y115"/>
  <c r="Y109"/>
  <c r="Z115"/>
  <c r="Z109"/>
  <c r="Z108"/>
  <c r="X115"/>
  <c r="Y26"/>
  <c r="P23" i="4"/>
  <c r="Z26" i="5"/>
  <c r="Z25"/>
  <c r="Z30"/>
  <c r="Q24" i="4"/>
  <c r="X109" i="5"/>
  <c r="O94" i="4"/>
  <c r="O93" s="1"/>
  <c r="O28"/>
  <c r="O27" s="1"/>
  <c r="X26" i="5"/>
  <c r="O23" i="4"/>
  <c r="Y53" i="5"/>
  <c r="P44" i="4"/>
  <c r="P43"/>
  <c r="Z53" i="5"/>
  <c r="Z52"/>
  <c r="Z51"/>
  <c r="X53"/>
  <c r="O44" i="4"/>
  <c r="O43"/>
  <c r="X30" i="5"/>
  <c r="O24" i="4"/>
  <c r="X61" i="5"/>
  <c r="O51" i="4"/>
  <c r="X64" i="5"/>
  <c r="O52" i="4"/>
  <c r="P93"/>
  <c r="Q93"/>
  <c r="I28" i="3"/>
  <c r="G28"/>
  <c r="H28"/>
  <c r="Z123" i="5"/>
  <c r="Z122"/>
  <c r="Z121"/>
  <c r="Y123"/>
  <c r="Y122"/>
  <c r="Y121"/>
  <c r="X123"/>
  <c r="X122"/>
  <c r="X121"/>
  <c r="Q28" i="4"/>
  <c r="Q27"/>
  <c r="P28"/>
  <c r="P27"/>
  <c r="X112" i="5"/>
  <c r="O90" i="4"/>
  <c r="O89" s="1"/>
  <c r="O88" s="1"/>
  <c r="O87" s="1"/>
  <c r="O86" s="1"/>
  <c r="O85" s="1"/>
  <c r="O84" s="1"/>
  <c r="G27" i="3" s="1"/>
  <c r="G26" s="1"/>
  <c r="Y112" i="5"/>
  <c r="Y111"/>
  <c r="Y108"/>
  <c r="Z112"/>
  <c r="Q90" i="4"/>
  <c r="Z80" i="5"/>
  <c r="Q66" i="4"/>
  <c r="Q65" s="1"/>
  <c r="Q64" s="1"/>
  <c r="Q63" s="1"/>
  <c r="Q62" s="1"/>
  <c r="Q61" s="1"/>
  <c r="Y80" i="5"/>
  <c r="Y79"/>
  <c r="Y78"/>
  <c r="X80"/>
  <c r="O66" i="4"/>
  <c r="O65"/>
  <c r="O64"/>
  <c r="O63" s="1"/>
  <c r="O62" s="1"/>
  <c r="O61" s="1"/>
  <c r="O60" s="1"/>
  <c r="G22" i="3" s="1"/>
  <c r="G21" s="1"/>
  <c r="Z72" i="5"/>
  <c r="Z71"/>
  <c r="Z70"/>
  <c r="Y72"/>
  <c r="Y71"/>
  <c r="Y70"/>
  <c r="X72"/>
  <c r="X71"/>
  <c r="X70"/>
  <c r="Z64"/>
  <c r="Q52" i="4"/>
  <c r="Y64" i="5"/>
  <c r="P52" i="4"/>
  <c r="Z61" i="5"/>
  <c r="Q51" i="4"/>
  <c r="Y61" i="5"/>
  <c r="P51" i="4"/>
  <c r="Y30" i="5"/>
  <c r="P24" i="4"/>
  <c r="Y18" i="5"/>
  <c r="P17" i="4"/>
  <c r="P16" s="1"/>
  <c r="P15" s="1"/>
  <c r="X18" i="5"/>
  <c r="X17"/>
  <c r="X16"/>
  <c r="X52"/>
  <c r="X51"/>
  <c r="P59" i="4"/>
  <c r="P58" s="1"/>
  <c r="P57" s="1"/>
  <c r="P56" s="1"/>
  <c r="P55" s="1"/>
  <c r="P54" s="1"/>
  <c r="P53" s="1"/>
  <c r="H20" i="3" s="1"/>
  <c r="H19" s="1"/>
  <c r="P66" i="4"/>
  <c r="P65"/>
  <c r="P64" s="1"/>
  <c r="P63" s="1"/>
  <c r="P62" s="1"/>
  <c r="P61" s="1"/>
  <c r="P60" s="1"/>
  <c r="H22" i="3" s="1"/>
  <c r="H21" s="1"/>
  <c r="Q59" i="4"/>
  <c r="Q58" s="1"/>
  <c r="Q57" s="1"/>
  <c r="Q56" s="1"/>
  <c r="Q55" s="1"/>
  <c r="Q54" s="1"/>
  <c r="Q53" s="1"/>
  <c r="I20" i="3" s="1"/>
  <c r="I19" s="1"/>
  <c r="Z111" i="5"/>
  <c r="Y60"/>
  <c r="Y59"/>
  <c r="Y58"/>
  <c r="O59" i="4"/>
  <c r="O58"/>
  <c r="O57" s="1"/>
  <c r="O56" s="1"/>
  <c r="O55" s="1"/>
  <c r="O54" s="1"/>
  <c r="O53" s="1"/>
  <c r="G20" i="3" s="1"/>
  <c r="G19" s="1"/>
  <c r="Q44" i="4"/>
  <c r="Q43" s="1"/>
  <c r="O79"/>
  <c r="O78" s="1"/>
  <c r="O77" s="1"/>
  <c r="O76" s="1"/>
  <c r="O75" s="1"/>
  <c r="O74" s="1"/>
  <c r="G25" i="3" s="1"/>
  <c r="Y57" i="5"/>
  <c r="Y56"/>
  <c r="Y55"/>
  <c r="Q34" i="4"/>
  <c r="Q33"/>
  <c r="Q32" s="1"/>
  <c r="Q31" s="1"/>
  <c r="Q30" s="1"/>
  <c r="Q29" s="1"/>
  <c r="I14" i="3" s="1"/>
  <c r="X60" i="5"/>
  <c r="X59"/>
  <c r="X57"/>
  <c r="X56"/>
  <c r="X55"/>
  <c r="Y52"/>
  <c r="Y51"/>
  <c r="Y40"/>
  <c r="Y50"/>
  <c r="Y49"/>
  <c r="Y48"/>
  <c r="Y38"/>
  <c r="Y37"/>
  <c r="Y39"/>
  <c r="Z17"/>
  <c r="Z16"/>
  <c r="Z14"/>
  <c r="Z13"/>
  <c r="Y17"/>
  <c r="Y16"/>
  <c r="Q23" i="4"/>
  <c r="Y25" i="5"/>
  <c r="Y24"/>
  <c r="X58"/>
  <c r="X25"/>
  <c r="X24"/>
  <c r="O50" i="4"/>
  <c r="O49" s="1"/>
  <c r="O48" s="1"/>
  <c r="O47" s="1"/>
  <c r="O46" s="1"/>
  <c r="O45" s="1"/>
  <c r="G18" i="3" s="1"/>
  <c r="G17" s="1"/>
  <c r="O17" i="4"/>
  <c r="O16" s="1"/>
  <c r="O15" s="1"/>
  <c r="X79" i="5"/>
  <c r="X78"/>
  <c r="X77"/>
  <c r="X76"/>
  <c r="X75"/>
  <c r="X74"/>
  <c r="X111"/>
  <c r="X108"/>
  <c r="Z68"/>
  <c r="Z67"/>
  <c r="Z66"/>
  <c r="Z69"/>
  <c r="Y77"/>
  <c r="Y76"/>
  <c r="Y75"/>
  <c r="Y74"/>
  <c r="Z39"/>
  <c r="Z38"/>
  <c r="Z37"/>
  <c r="P21" i="4"/>
  <c r="P20" s="1"/>
  <c r="P19" s="1"/>
  <c r="P18" s="1"/>
  <c r="H13" i="3" s="1"/>
  <c r="Y21" i="5"/>
  <c r="Y22"/>
  <c r="Y23"/>
  <c r="Y69"/>
  <c r="Y68"/>
  <c r="Y67"/>
  <c r="Y66"/>
  <c r="Y106"/>
  <c r="Y105"/>
  <c r="Y104"/>
  <c r="Y107"/>
  <c r="X120"/>
  <c r="X119"/>
  <c r="Y14"/>
  <c r="Y13"/>
  <c r="Y15"/>
  <c r="X14"/>
  <c r="X13"/>
  <c r="X15"/>
  <c r="Z119"/>
  <c r="Z120"/>
  <c r="X38"/>
  <c r="X37"/>
  <c r="X39"/>
  <c r="O21" i="4"/>
  <c r="O20"/>
  <c r="O19" s="1"/>
  <c r="O18" s="1"/>
  <c r="G13" i="3" s="1"/>
  <c r="X23" i="5"/>
  <c r="X21"/>
  <c r="X22"/>
  <c r="X50"/>
  <c r="X49"/>
  <c r="X48"/>
  <c r="X69"/>
  <c r="X68"/>
  <c r="X67"/>
  <c r="X66"/>
  <c r="Y119"/>
  <c r="Y120"/>
  <c r="Z48"/>
  <c r="Z50"/>
  <c r="Z49"/>
  <c r="Q22" i="4"/>
  <c r="Z24" i="5"/>
  <c r="Z106"/>
  <c r="Z105"/>
  <c r="Z104"/>
  <c r="Z107"/>
  <c r="Q50" i="4"/>
  <c r="Q49" s="1"/>
  <c r="Q48" s="1"/>
  <c r="Q47" s="1"/>
  <c r="Q46" s="1"/>
  <c r="Q45" s="1"/>
  <c r="I18" i="3" s="1"/>
  <c r="I17" s="1"/>
  <c r="X83" i="5"/>
  <c r="Z45"/>
  <c r="Z44"/>
  <c r="Z43"/>
  <c r="P22" i="4"/>
  <c r="Z15" i="5"/>
  <c r="Z79"/>
  <c r="Z78"/>
  <c r="Z60"/>
  <c r="Z59"/>
  <c r="P90" i="4"/>
  <c r="P89" s="1"/>
  <c r="O34"/>
  <c r="O33"/>
  <c r="O32" s="1"/>
  <c r="O31" s="1"/>
  <c r="O30" s="1"/>
  <c r="O29" s="1"/>
  <c r="G14" i="3" s="1"/>
  <c r="Y45" i="5"/>
  <c r="Y44"/>
  <c r="Y43"/>
  <c r="O22" i="4"/>
  <c r="Y95" i="5"/>
  <c r="Y94"/>
  <c r="Y93"/>
  <c r="Y91"/>
  <c r="Y83"/>
  <c r="O42" i="4"/>
  <c r="O41"/>
  <c r="O40"/>
  <c r="O39"/>
  <c r="G16" i="3"/>
  <c r="Z95" i="5"/>
  <c r="Z94"/>
  <c r="Z93"/>
  <c r="Z91"/>
  <c r="Z83"/>
  <c r="Q89" i="4"/>
  <c r="P50"/>
  <c r="P49"/>
  <c r="P48" s="1"/>
  <c r="P47" s="1"/>
  <c r="P46" s="1"/>
  <c r="P45" s="1"/>
  <c r="H18" i="3" s="1"/>
  <c r="H17" s="1"/>
  <c r="P42" i="4"/>
  <c r="P41"/>
  <c r="P40" s="1"/>
  <c r="P39" s="1"/>
  <c r="H16" i="3"/>
  <c r="X106" i="5"/>
  <c r="X105"/>
  <c r="X104"/>
  <c r="X107"/>
  <c r="Z77"/>
  <c r="Z76"/>
  <c r="Z75"/>
  <c r="Z74"/>
  <c r="X12"/>
  <c r="P101" i="4"/>
  <c r="P100" s="1"/>
  <c r="P99" s="1"/>
  <c r="P98" s="1"/>
  <c r="P97" s="1"/>
  <c r="P96" s="1"/>
  <c r="P95" s="1"/>
  <c r="Y118" i="5"/>
  <c r="Y117"/>
  <c r="Y11"/>
  <c r="Y125"/>
  <c r="D26" i="1"/>
  <c r="D25"/>
  <c r="D24" s="1"/>
  <c r="D23" s="1"/>
  <c r="X118" i="5"/>
  <c r="X117"/>
  <c r="X11"/>
  <c r="O101" i="4"/>
  <c r="O100" s="1"/>
  <c r="O99" s="1"/>
  <c r="O98" s="1"/>
  <c r="O97" s="1"/>
  <c r="O96" s="1"/>
  <c r="O95" s="1"/>
  <c r="Z57" i="5"/>
  <c r="Z56"/>
  <c r="Z55"/>
  <c r="Z58"/>
  <c r="Z23"/>
  <c r="Z21"/>
  <c r="Q21" i="4"/>
  <c r="Z118" i="5"/>
  <c r="Z117"/>
  <c r="Z11"/>
  <c r="Z125"/>
  <c r="E26" i="1"/>
  <c r="E25" s="1"/>
  <c r="E24" s="1"/>
  <c r="E23" s="1"/>
  <c r="Q101" i="4"/>
  <c r="Q100" s="1"/>
  <c r="Q99" s="1"/>
  <c r="Q98" s="1"/>
  <c r="Q97" s="1"/>
  <c r="Q96" s="1"/>
  <c r="Q95" s="1"/>
  <c r="Y12" i="5"/>
  <c r="C26" i="1"/>
  <c r="C25" s="1"/>
  <c r="C24" s="1"/>
  <c r="C23" s="1"/>
  <c r="X125" i="5"/>
  <c r="Z22"/>
  <c r="Z12"/>
  <c r="Q20" i="4"/>
  <c r="Q19"/>
  <c r="Q18" s="1"/>
  <c r="I13" i="3" s="1"/>
  <c r="O14" i="4" l="1"/>
  <c r="O13" s="1"/>
  <c r="O12" s="1"/>
  <c r="G12" i="3" s="1"/>
  <c r="G11" s="1"/>
  <c r="O11" i="4"/>
  <c r="Q42"/>
  <c r="Q41" s="1"/>
  <c r="Q40" s="1"/>
  <c r="Q39" s="1"/>
  <c r="I16" i="3"/>
  <c r="P14" i="4"/>
  <c r="P13" s="1"/>
  <c r="P12" s="1"/>
  <c r="H12" i="3" s="1"/>
  <c r="H11" s="1"/>
  <c r="P11" i="4"/>
  <c r="I22" i="3"/>
  <c r="I21" s="1"/>
  <c r="Q60" i="4"/>
  <c r="I25" i="3"/>
  <c r="Q67" i="4"/>
  <c r="I23" i="3" s="1"/>
  <c r="P67" i="4"/>
  <c r="H23" i="3" s="1"/>
  <c r="H25"/>
  <c r="Q14" i="4"/>
  <c r="Q13" s="1"/>
  <c r="Q12" s="1"/>
  <c r="I12" i="3" s="1"/>
  <c r="I11" s="1"/>
  <c r="I30" s="1"/>
  <c r="Q11" i="4"/>
  <c r="Q102" s="1"/>
  <c r="O68"/>
  <c r="O67" s="1"/>
  <c r="G23" i="3" s="1"/>
  <c r="G24"/>
  <c r="P68" i="4"/>
  <c r="H24" i="3"/>
  <c r="C18" i="1"/>
  <c r="C17" s="1"/>
  <c r="Q68" i="4"/>
  <c r="I24" i="3"/>
  <c r="P88" i="4"/>
  <c r="P87" s="1"/>
  <c r="P86" s="1"/>
  <c r="P85" s="1"/>
  <c r="P84" s="1"/>
  <c r="H27" i="3" s="1"/>
  <c r="H26" s="1"/>
  <c r="D18" i="1"/>
  <c r="D17" s="1"/>
  <c r="E18"/>
  <c r="E17" s="1"/>
  <c r="H30" i="3" l="1"/>
  <c r="G30"/>
  <c r="P102" i="4"/>
  <c r="O102"/>
</calcChain>
</file>

<file path=xl/sharedStrings.xml><?xml version="1.0" encoding="utf-8"?>
<sst xmlns="http://schemas.openxmlformats.org/spreadsheetml/2006/main" count="515" uniqueCount="253">
  <si>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</si>
  <si>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</si>
  <si>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</si>
  <si>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</si>
  <si>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</si>
  <si>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</si>
  <si>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</si>
  <si>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</si>
  <si>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</si>
  <si>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</si>
  <si>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</si>
  <si>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</si>
  <si>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</si>
  <si>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</si>
  <si>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</si>
  <si>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</si>
  <si>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</si>
  <si>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</si>
  <si>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</si>
  <si>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</si>
  <si>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</si>
  <si>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</si>
  <si>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к решению Совета депутатов</t>
  </si>
  <si>
    <t>000 01  05  02  01  10  0000  510</t>
  </si>
  <si>
    <t>000 01  05  02  01  10  0000  610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</si>
  <si>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</si>
  <si>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</si>
  <si>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</si>
  <si>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</si>
  <si>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</si>
  <si>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</si>
  <si>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</si>
  <si>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</si>
  <si>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</si>
  <si>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</si>
  <si>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</si>
  <si>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</si>
  <si>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</si>
  <si>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</si>
  <si>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</si>
  <si>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</si>
  <si>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</si>
  <si>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</si>
  <si>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</si>
  <si>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</si>
  <si>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</si>
  <si>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</si>
  <si>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</si>
  <si>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</si>
  <si>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</si>
  <si>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</si>
  <si>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</si>
  <si>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</si>
  <si>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</si>
  <si>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</si>
  <si>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</si>
  <si>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</si>
  <si>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</si>
  <si>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</si>
  <si>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</si>
  <si>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</si>
  <si>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</si>
  <si>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</si>
  <si>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</si>
  <si>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НАЦИОНАЛЬНАЯ ЭКОНОМИКА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</si>
  <si>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</si>
  <si>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</si>
  <si>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</si>
  <si>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</si>
  <si>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</si>
  <si>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</si>
  <si>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ИТОГО РАСХОДОВ</t>
  </si>
  <si>
    <t>Дорожное хозяйство (дорожные фонды)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</si>
  <si>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</si>
  <si>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</si>
  <si>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</si>
  <si>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</si>
  <si>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</si>
  <si>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</si>
  <si>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</si>
  <si>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</si>
  <si>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</si>
  <si>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 xml:space="preserve">Бурунчинского сельсовета </t>
  </si>
  <si>
    <t>5200000000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</si>
  <si>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</si>
  <si>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</si>
  <si>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</si>
  <si>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Администрация Бурунчинского сельсовета</t>
  </si>
  <si>
    <t>Пенсионное обеспечение</t>
  </si>
  <si>
    <t>Бурунчинского сельсовета</t>
  </si>
  <si>
    <t xml:space="preserve"> МО Бурунчинский сельсовет</t>
  </si>
  <si>
    <t>Приложение № 2</t>
  </si>
  <si>
    <t>Приложение 4</t>
  </si>
  <si>
    <t>Защита населения и территории от чрезвычайных ситуаций природного и техногенного характера, пожарная безопасность</t>
  </si>
  <si>
    <t>Иные выплаты персоналу государственных (муниципальных) органов, за исключением фонда оплаты труда</t>
  </si>
  <si>
    <t>Уплата иных платежей</t>
  </si>
  <si>
    <t>Уплата налогов, сборов и иных платежей</t>
  </si>
  <si>
    <t>Членские взносы в Совет (ассоциацию) муниципальных образований</t>
  </si>
  <si>
    <t>Другие общегосударственные вопросы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</si>
  <si>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</si>
  <si>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2025 год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</si>
  <si>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</si>
  <si>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5240500000</t>
  </si>
  <si>
    <t>Комплекс процессных мероприятий "Обеспечение реализации программы"</t>
  </si>
  <si>
    <t>Комплекс процессных мероприятий "Безопасность"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</si>
  <si>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</si>
  <si>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 Бурунчинского сельсовета"</t>
  </si>
  <si>
    <t>Комплекс процессных мероприятий "Развитие культуры"</t>
  </si>
  <si>
    <t xml:space="preserve">Комплекс процессных мероприятий  </t>
  </si>
  <si>
    <t>5240000000</t>
  </si>
  <si>
    <t>Мероприятия по обеспечению пожарной безопасности на территории муниципального образования поселения</t>
  </si>
  <si>
    <t>Мероприятия по благоустройству территории муниципального образования поселения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</si>
  <si>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</si>
  <si>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</si>
  <si>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Комплексы процессных мероприятий</t>
  </si>
  <si>
    <t>Иные пенсии, социальные доплаты к пенсиям</t>
  </si>
  <si>
    <t>Условно утвержденные расходы</t>
  </si>
  <si>
    <t>Изменение остатков средств на счетах по учету  средств бюджетов</t>
  </si>
  <si>
    <t>Центральный аппарат</t>
  </si>
  <si>
    <t>2026 год</t>
  </si>
  <si>
    <t>52404Т0090</t>
  </si>
  <si>
    <t>52404Т0080</t>
  </si>
  <si>
    <t>52405Т0050</t>
  </si>
  <si>
    <t>52405Т0030</t>
  </si>
  <si>
    <t>52405Т0060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</si>
  <si>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</si>
  <si>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</si>
  <si>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</si>
  <si>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</si>
  <si>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</si>
  <si>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и на плановый период 2026 и 2027 годов</t>
  </si>
  <si>
    <t xml:space="preserve">Источники финансирования дефицита  бюджета поселения на 2025 год </t>
  </si>
  <si>
    <t>ВЕДОМСТВЕННАЯ СТРУКТУРА РАСХОДОВ БЮДЖЕТА ПОСЕЛЕНИЯ НА 2025 ГОД И НА ПЛАНОВЫЙ ПЕРИОД 2026, 2027 ГОДОВ</t>
  </si>
  <si>
    <t>Распределение бюджетных ассигнований бюджета поселения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2025 год и на плановый период 2026 и 2027 годов</t>
  </si>
  <si>
    <t>Распределение бюджетных ассигнований бюджета поселения на 2025 год  и на плановый период 2026 и 2027 годов по разделам, подразделам классификации расходов бюджета</t>
  </si>
  <si>
    <t>2027 год</t>
  </si>
  <si>
    <t>Обеспечение проведения выборов и референдумов</t>
  </si>
  <si>
    <t>Специальные расходы</t>
  </si>
  <si>
    <t>Иные бюджетные ассигнования</t>
  </si>
  <si>
    <t>Непрограммное направление расходов (непрограммные мероприятия)</t>
  </si>
  <si>
    <t>5240690120</t>
  </si>
  <si>
    <t>5240600000</t>
  </si>
  <si>
    <t>Прочие мероприятия в области коммунального хозяйства</t>
  </si>
  <si>
    <t>Комплекс процессных мероприятий «Развитие коммунального хозяйства»</t>
  </si>
  <si>
    <t>Коммунальное хозяйство</t>
  </si>
  <si>
    <t>МО Бурунчинский сельсовет</t>
  </si>
  <si>
    <t>Поступление доходов в бюджет поселения по кодам видов доходов, подвидов доходов на 2025 год и на плановый период 2026, 2027 годов</t>
  </si>
  <si>
    <t xml:space="preserve">Код дохода по бюджетной классификации 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</si>
  <si>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</si>
  <si>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</si>
  <si>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</si>
  <si>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</si>
  <si>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</si>
  <si>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</si>
  <si>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</si>
  <si>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</si>
  <si>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</si>
  <si>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</si>
  <si>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</si>
  <si>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</si>
  <si>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</si>
  <si>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</si>
  <si>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</si>
  <si>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</si>
  <si>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</si>
  <si>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</si>
  <si>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</si>
  <si>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</si>
  <si>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</si>
  <si>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</si>
  <si>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</si>
  <si>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</si>
  <si>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</si>
  <si>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</si>
  <si>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</si>
  <si>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</si>
  <si>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</si>
  <si>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</si>
  <si>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</si>
  <si>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</si>
  <si>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</si>
  <si>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</si>
  <si>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</si>
  <si>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</si>
  <si>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</si>
  <si>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</si>
  <si>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</si>
  <si>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</si>
  <si>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</si>
  <si>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</si>
  <si>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</si>
  <si>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</si>
  <si>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</si>
  <si>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</si>
  <si>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</si>
  <si>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</si>
  <si>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</si>
  <si>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</si>
  <si>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</si>
  <si>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</si>
  <si>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</si>
  <si>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</si>
  <si>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</si>
  <si>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</si>
  <si>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</si>
  <si>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</si>
  <si>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</si>
  <si>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</si>
  <si>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</si>
  <si>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</si>
  <si>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</si>
  <si>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12120215001100000150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</si>
  <si>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</si>
  <si>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</si>
  <si>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</si>
  <si>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</si>
  <si>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</si>
  <si>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</si>
  <si>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</si>
  <si>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</si>
  <si>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</si>
  <si>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</si>
  <si>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</si>
  <si>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</si>
  <si>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Приложение № 3</t>
  </si>
  <si>
    <t>от  23 июня 2025 года № 154</t>
  </si>
  <si>
    <t>от 23 июня 2025 года  № 154</t>
  </si>
  <si>
    <t>от 23 июня 2025 года № 154</t>
  </si>
  <si>
    <r>
      <t>от  23 июня 2025 года №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154</t>
    </r>
  </si>
  <si>
    <t>Закупка товаров, работ и услуг в целях капитального ремонта государственного (муниципального) имущества</t>
  </si>
  <si>
    <t>Закупка товаров, работ и услуг для обеспечения государственных (муниципальных) нужд</t>
  </si>
  <si>
    <t>Мероприятия по завершению реализации инициативных проектов (благоустройство мест захоронения)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</si>
  <si>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</si>
  <si>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</si>
  <si>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525Q5И170В</t>
  </si>
  <si>
    <t>525Q500000</t>
  </si>
  <si>
    <t>121 20219999100000150</t>
  </si>
  <si>
    <t>Прочие дотации</t>
  </si>
  <si>
    <t>Прочие дотации бюджетам сельских поселений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</si>
  <si>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</si>
  <si>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</si>
  <si>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НАЛОГИ НА СОВОКУПНЫЙ ДОХОД</t>
  </si>
  <si>
    <t>000 10500000000000000</t>
  </si>
  <si>
    <t>000 10503000010000110</t>
  </si>
  <si>
    <t>000 10503010010000110</t>
  </si>
  <si>
    <t>182 10503010011000110</t>
  </si>
  <si>
    <t>121 20216001100000150</t>
  </si>
  <si>
    <t>000 20219999000000150</t>
  </si>
  <si>
    <t>121 20235118100000150</t>
  </si>
  <si>
    <t>121 20249999100000150</t>
  </si>
  <si>
    <t>Приложение 5</t>
  </si>
  <si>
    <t>524029Д100</t>
  </si>
  <si>
    <t>Проведение выборов в поселениях Саракташского района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</si>
</sst>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</numFmts>
  <fonts count="20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</cellStyleXfs>
  <cellXfs count="371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0" fontId="8" fillId="0" borderId="0" xfId="1" applyNumberFormat="1" applyFont="1" applyFill="1" applyAlignment="1" applyProtection="1">
      <protection hidden="1"/>
    </xf>
    <xf numFmtId="0" fontId="5" fillId="0" borderId="0" xfId="1"/>
    <xf numFmtId="0" fontId="7" fillId="0" borderId="0" xfId="4" applyNumberFormat="1" applyFont="1" applyFill="1" applyAlignment="1" applyProtection="1">
      <protection hidden="1"/>
    </xf>
    <xf numFmtId="166" fontId="6" fillId="0" borderId="0" xfId="1" applyNumberFormat="1" applyFont="1" applyFill="1" applyAlignment="1" applyProtection="1">
      <protection hidden="1"/>
    </xf>
    <xf numFmtId="167" fontId="6" fillId="0" borderId="0" xfId="1" applyNumberFormat="1" applyFont="1" applyFill="1" applyAlignment="1" applyProtection="1">
      <protection hidden="1"/>
    </xf>
    <xf numFmtId="164" fontId="7" fillId="0" borderId="0" xfId="4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164" fontId="7" fillId="0" borderId="2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7" fillId="0" borderId="0" xfId="1" applyFont="1"/>
    <xf numFmtId="0" fontId="9" fillId="0" borderId="3" xfId="1" applyNumberFormat="1" applyFont="1" applyFill="1" applyBorder="1" applyAlignment="1" applyProtection="1">
      <alignment horizontal="centerContinuous"/>
      <protection hidden="1"/>
    </xf>
    <xf numFmtId="0" fontId="9" fillId="0" borderId="3" xfId="1" applyNumberFormat="1" applyFont="1" applyFill="1" applyBorder="1" applyAlignment="1" applyProtection="1">
      <alignment horizontal="centerContinuous" vertical="top" wrapText="1"/>
      <protection hidden="1"/>
    </xf>
    <xf numFmtId="3" fontId="9" fillId="0" borderId="1" xfId="1" applyNumberFormat="1" applyFont="1" applyFill="1" applyBorder="1" applyAlignment="1" applyProtection="1">
      <protection hidden="1"/>
    </xf>
    <xf numFmtId="164" fontId="9" fillId="0" borderId="2" xfId="1" applyNumberFormat="1" applyFont="1" applyFill="1" applyBorder="1" applyAlignment="1" applyProtection="1">
      <protection hidden="1"/>
    </xf>
    <xf numFmtId="166" fontId="9" fillId="0" borderId="2" xfId="1" applyNumberFormat="1" applyFont="1" applyFill="1" applyBorder="1" applyAlignment="1" applyProtection="1">
      <alignment wrapText="1"/>
      <protection hidden="1"/>
    </xf>
    <xf numFmtId="166" fontId="9" fillId="0" borderId="1" xfId="1" applyNumberFormat="1" applyFont="1" applyFill="1" applyBorder="1" applyAlignment="1" applyProtection="1">
      <alignment wrapText="1"/>
      <protection hidden="1"/>
    </xf>
    <xf numFmtId="167" fontId="7" fillId="0" borderId="1" xfId="1" applyNumberFormat="1" applyFont="1" applyFill="1" applyBorder="1" applyAlignment="1" applyProtection="1">
      <alignment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71" fontId="12" fillId="0" borderId="1" xfId="1" applyNumberFormat="1" applyFont="1" applyFill="1" applyBorder="1" applyAlignment="1" applyProtection="1">
      <alignment wrapText="1"/>
      <protection hidden="1"/>
    </xf>
    <xf numFmtId="168" fontId="11" fillId="0" borderId="1" xfId="1" applyNumberFormat="1" applyFont="1" applyFill="1" applyBorder="1" applyAlignment="1" applyProtection="1">
      <alignment wrapText="1"/>
      <protection hidden="1"/>
    </xf>
    <xf numFmtId="49" fontId="11" fillId="0" borderId="1" xfId="1" applyNumberFormat="1" applyFont="1" applyFill="1" applyBorder="1" applyAlignment="1" applyProtection="1">
      <alignment horizontal="right" wrapText="1"/>
      <protection hidden="1"/>
    </xf>
    <xf numFmtId="167" fontId="11" fillId="0" borderId="1" xfId="1" applyNumberFormat="1" applyFont="1" applyFill="1" applyBorder="1" applyAlignment="1" applyProtection="1">
      <alignment horizontal="right" wrapText="1"/>
      <protection hidden="1"/>
    </xf>
    <xf numFmtId="167" fontId="12" fillId="0" borderId="1" xfId="1" applyNumberFormat="1" applyFont="1" applyFill="1" applyBorder="1" applyAlignment="1" applyProtection="1">
      <alignment wrapText="1"/>
      <protection hidden="1"/>
    </xf>
    <xf numFmtId="170" fontId="12" fillId="0" borderId="1" xfId="1" applyNumberFormat="1" applyFont="1" applyFill="1" applyBorder="1" applyAlignment="1" applyProtection="1">
      <alignment wrapText="1"/>
      <protection hidden="1"/>
    </xf>
    <xf numFmtId="3" fontId="11" fillId="0" borderId="1" xfId="1" applyNumberFormat="1" applyFont="1" applyFill="1" applyBorder="1" applyAlignment="1" applyProtection="1">
      <protection hidden="1"/>
    </xf>
    <xf numFmtId="3" fontId="12" fillId="0" borderId="1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alignment vertical="center" wrapText="1"/>
      <protection hidden="1"/>
    </xf>
    <xf numFmtId="168" fontId="12" fillId="0" borderId="1" xfId="1" applyNumberFormat="1" applyFont="1" applyFill="1" applyBorder="1" applyAlignment="1" applyProtection="1">
      <alignment wrapText="1"/>
      <protection hidden="1"/>
    </xf>
    <xf numFmtId="49" fontId="12" fillId="0" borderId="1" xfId="1" applyNumberFormat="1" applyFont="1" applyFill="1" applyBorder="1" applyAlignment="1" applyProtection="1">
      <alignment horizontal="right" wrapText="1"/>
      <protection hidden="1"/>
    </xf>
    <xf numFmtId="167" fontId="12" fillId="0" borderId="1" xfId="1" applyNumberFormat="1" applyFont="1" applyFill="1" applyBorder="1" applyAlignment="1" applyProtection="1">
      <alignment horizontal="right" wrapText="1"/>
      <protection hidden="1"/>
    </xf>
    <xf numFmtId="164" fontId="12" fillId="0" borderId="1" xfId="1" applyNumberFormat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vertical="center" wrapText="1"/>
      <protection hidden="1"/>
    </xf>
    <xf numFmtId="166" fontId="11" fillId="0" borderId="1" xfId="1" applyNumberFormat="1" applyFont="1" applyFill="1" applyBorder="1" applyAlignment="1" applyProtection="1">
      <alignment vertical="center" wrapText="1"/>
      <protection hidden="1"/>
    </xf>
    <xf numFmtId="172" fontId="12" fillId="0" borderId="1" xfId="1" applyNumberFormat="1" applyFont="1" applyFill="1" applyBorder="1" applyAlignment="1" applyProtection="1">
      <alignment horizontal="right" wrapText="1"/>
      <protection hidden="1"/>
    </xf>
    <xf numFmtId="166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" xfId="1" applyNumberFormat="1" applyFont="1" applyFill="1" applyBorder="1" applyAlignment="1" applyProtection="1">
      <alignment horizontal="justify" vertical="justify"/>
      <protection hidden="1"/>
    </xf>
    <xf numFmtId="0" fontId="12" fillId="0" borderId="1" xfId="1" applyNumberFormat="1" applyFont="1" applyFill="1" applyBorder="1" applyAlignment="1" applyProtection="1">
      <protection hidden="1"/>
    </xf>
    <xf numFmtId="3" fontId="12" fillId="0" borderId="1" xfId="1" applyNumberFormat="1" applyFont="1" applyFill="1" applyBorder="1" applyAlignment="1" applyProtection="1">
      <alignment wrapText="1"/>
      <protection hidden="1"/>
    </xf>
    <xf numFmtId="4" fontId="11" fillId="0" borderId="1" xfId="1" applyNumberFormat="1" applyFont="1" applyFill="1" applyBorder="1" applyAlignment="1" applyProtection="1">
      <protection hidden="1"/>
    </xf>
    <xf numFmtId="0" fontId="12" fillId="0" borderId="0" xfId="1" applyFont="1" applyBorder="1"/>
    <xf numFmtId="0" fontId="12" fillId="0" borderId="0" xfId="0" applyFont="1" applyBorder="1" applyAlignment="1"/>
    <xf numFmtId="0" fontId="12" fillId="0" borderId="0" xfId="0" applyFont="1" applyFill="1" applyBorder="1" applyAlignment="1">
      <alignment horizontal="left"/>
    </xf>
    <xf numFmtId="0" fontId="12" fillId="0" borderId="0" xfId="1" applyFont="1" applyBorder="1" applyProtection="1">
      <protection hidden="1"/>
    </xf>
    <xf numFmtId="0" fontId="11" fillId="0" borderId="0" xfId="1" applyNumberFormat="1" applyFont="1" applyFill="1" applyBorder="1" applyAlignment="1" applyProtection="1">
      <alignment horizontal="centerContinuous"/>
      <protection hidden="1"/>
    </xf>
    <xf numFmtId="0" fontId="12" fillId="0" borderId="0" xfId="1" applyNumberFormat="1" applyFont="1" applyFill="1" applyBorder="1" applyAlignment="1" applyProtection="1">
      <alignment horizontal="centerContinuous"/>
      <protection hidden="1"/>
    </xf>
    <xf numFmtId="0" fontId="12" fillId="0" borderId="0" xfId="1" applyNumberFormat="1" applyFont="1" applyFill="1" applyBorder="1" applyAlignment="1" applyProtection="1">
      <alignment horizontal="right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1" xfId="1" applyFont="1" applyBorder="1" applyAlignment="1">
      <alignment horizontal="center" vertical="center"/>
    </xf>
    <xf numFmtId="164" fontId="11" fillId="2" borderId="1" xfId="1" applyNumberFormat="1" applyFont="1" applyFill="1" applyBorder="1" applyAlignment="1" applyProtection="1">
      <protection hidden="1"/>
    </xf>
    <xf numFmtId="164" fontId="12" fillId="2" borderId="1" xfId="1" applyNumberFormat="1" applyFont="1" applyFill="1" applyBorder="1" applyAlignment="1" applyProtection="1">
      <protection hidden="1"/>
    </xf>
    <xf numFmtId="0" fontId="12" fillId="0" borderId="0" xfId="1" applyFont="1" applyBorder="1" applyAlignment="1">
      <alignment horizontal="right"/>
    </xf>
    <xf numFmtId="167" fontId="11" fillId="0" borderId="1" xfId="1" applyNumberFormat="1" applyFont="1" applyFill="1" applyBorder="1" applyAlignment="1" applyProtection="1">
      <alignment vertical="center" wrapText="1"/>
      <protection hidden="1"/>
    </xf>
    <xf numFmtId="167" fontId="12" fillId="0" borderId="1" xfId="1" applyNumberFormat="1" applyFont="1" applyFill="1" applyBorder="1" applyAlignment="1" applyProtection="1">
      <alignment vertical="center" wrapText="1"/>
      <protection hidden="1"/>
    </xf>
    <xf numFmtId="166" fontId="12" fillId="0" borderId="1" xfId="1" applyNumberFormat="1" applyFont="1" applyFill="1" applyBorder="1" applyAlignment="1" applyProtection="1">
      <alignment vertical="center" wrapText="1"/>
      <protection hidden="1"/>
    </xf>
    <xf numFmtId="4" fontId="11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0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right" vertical="top"/>
      <protection hidden="1"/>
    </xf>
    <xf numFmtId="0" fontId="8" fillId="0" borderId="0" xfId="1" applyNumberFormat="1" applyFont="1" applyFill="1" applyAlignment="1" applyProtection="1">
      <alignment horizontal="centerContinuous" vertical="top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 applyFill="1"/>
    <xf numFmtId="0" fontId="13" fillId="0" borderId="0" xfId="1" applyFont="1" applyFill="1"/>
    <xf numFmtId="0" fontId="1" fillId="0" borderId="0" xfId="1" applyFont="1" applyFill="1"/>
    <xf numFmtId="0" fontId="7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7" fillId="3" borderId="0" xfId="1" applyFont="1" applyFill="1"/>
    <xf numFmtId="0" fontId="5" fillId="3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0" fillId="0" borderId="4" xfId="1" applyNumberFormat="1" applyFont="1" applyFill="1" applyBorder="1" applyAlignment="1" applyProtection="1">
      <alignment horizontal="centerContinuous"/>
      <protection hidden="1"/>
    </xf>
    <xf numFmtId="169" fontId="8" fillId="0" borderId="0" xfId="1" applyNumberFormat="1" applyFont="1" applyFill="1" applyAlignment="1" applyProtection="1">
      <alignment horizontal="right" vertical="top"/>
      <protection hidden="1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4" fillId="0" borderId="1" xfId="0" applyFont="1" applyBorder="1" applyAlignment="1">
      <alignment horizontal="justify" wrapText="1"/>
    </xf>
    <xf numFmtId="167" fontId="7" fillId="0" borderId="1" xfId="1" applyNumberFormat="1" applyFont="1" applyFill="1" applyBorder="1" applyAlignment="1" applyProtection="1">
      <alignment vertical="distributed" wrapText="1"/>
      <protection hidden="1"/>
    </xf>
    <xf numFmtId="168" fontId="7" fillId="0" borderId="1" xfId="1" applyNumberFormat="1" applyFont="1" applyFill="1" applyBorder="1" applyAlignment="1" applyProtection="1">
      <alignment horizontal="center"/>
      <protection hidden="1"/>
    </xf>
    <xf numFmtId="2" fontId="7" fillId="0" borderId="1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/>
    </xf>
    <xf numFmtId="2" fontId="9" fillId="0" borderId="1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wrapText="1"/>
    </xf>
    <xf numFmtId="0" fontId="14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2" fontId="9" fillId="0" borderId="6" xfId="0" applyNumberFormat="1" applyFont="1" applyBorder="1" applyAlignment="1">
      <alignment horizontal="center"/>
    </xf>
    <xf numFmtId="168" fontId="9" fillId="0" borderId="1" xfId="1" applyNumberFormat="1" applyFont="1" applyFill="1" applyBorder="1" applyAlignment="1" applyProtection="1">
      <alignment horizontal="center"/>
      <protection hidden="1"/>
    </xf>
    <xf numFmtId="0" fontId="7" fillId="0" borderId="0" xfId="0" applyFont="1" applyFill="1" applyAlignment="1"/>
    <xf numFmtId="0" fontId="7" fillId="3" borderId="0" xfId="0" applyFont="1" applyFill="1" applyAlignment="1">
      <alignment horizontal="left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>
      <alignment horizontal="right"/>
    </xf>
    <xf numFmtId="168" fontId="7" fillId="0" borderId="6" xfId="1" applyNumberFormat="1" applyFont="1" applyFill="1" applyBorder="1" applyAlignment="1" applyProtection="1">
      <alignment horizontal="center"/>
      <protection hidden="1"/>
    </xf>
    <xf numFmtId="0" fontId="7" fillId="0" borderId="0" xfId="1" applyFont="1" applyFill="1" applyProtection="1">
      <protection hidden="1"/>
    </xf>
    <xf numFmtId="0" fontId="7" fillId="0" borderId="8" xfId="1" applyFont="1" applyFill="1" applyBorder="1" applyProtection="1">
      <protection hidden="1"/>
    </xf>
    <xf numFmtId="0" fontId="9" fillId="0" borderId="8" xfId="1" applyFont="1" applyFill="1" applyBorder="1" applyProtection="1">
      <protection hidden="1"/>
    </xf>
    <xf numFmtId="0" fontId="9" fillId="0" borderId="0" xfId="1" applyFont="1"/>
    <xf numFmtId="0" fontId="7" fillId="3" borderId="8" xfId="1" applyFont="1" applyFill="1" applyBorder="1" applyProtection="1">
      <protection hidden="1"/>
    </xf>
    <xf numFmtId="0" fontId="9" fillId="0" borderId="9" xfId="1" applyNumberFormat="1" applyFont="1" applyFill="1" applyBorder="1" applyAlignment="1" applyProtection="1">
      <alignment horizontal="centerContinuous"/>
      <protection hidden="1"/>
    </xf>
    <xf numFmtId="168" fontId="9" fillId="0" borderId="10" xfId="1" applyNumberFormat="1" applyFont="1" applyFill="1" applyBorder="1" applyAlignment="1" applyProtection="1">
      <protection hidden="1"/>
    </xf>
    <xf numFmtId="169" fontId="9" fillId="0" borderId="10" xfId="1" applyNumberFormat="1" applyFont="1" applyFill="1" applyBorder="1" applyAlignment="1" applyProtection="1">
      <alignment horizontal="right"/>
      <protection hidden="1"/>
    </xf>
    <xf numFmtId="167" fontId="9" fillId="0" borderId="11" xfId="1" applyNumberFormat="1" applyFont="1" applyFill="1" applyBorder="1" applyAlignment="1" applyProtection="1">
      <alignment horizontal="right"/>
      <protection hidden="1"/>
    </xf>
    <xf numFmtId="164" fontId="7" fillId="0" borderId="12" xfId="1" applyNumberFormat="1" applyFont="1" applyFill="1" applyBorder="1" applyAlignment="1" applyProtection="1">
      <protection hidden="1"/>
    </xf>
    <xf numFmtId="164" fontId="7" fillId="0" borderId="11" xfId="1" applyNumberFormat="1" applyFont="1" applyFill="1" applyBorder="1" applyAlignment="1" applyProtection="1">
      <protection hidden="1"/>
    </xf>
    <xf numFmtId="164" fontId="7" fillId="0" borderId="10" xfId="1" applyNumberFormat="1" applyFont="1" applyFill="1" applyBorder="1" applyAlignment="1" applyProtection="1">
      <protection hidden="1"/>
    </xf>
    <xf numFmtId="4" fontId="9" fillId="0" borderId="11" xfId="1" applyNumberFormat="1" applyFont="1" applyFill="1" applyBorder="1" applyAlignment="1" applyProtection="1">
      <alignment horizontal="center"/>
      <protection hidden="1"/>
    </xf>
    <xf numFmtId="166" fontId="9" fillId="0" borderId="13" xfId="1" applyNumberFormat="1" applyFont="1" applyFill="1" applyBorder="1" applyAlignment="1" applyProtection="1">
      <alignment wrapText="1"/>
      <protection hidden="1"/>
    </xf>
    <xf numFmtId="168" fontId="9" fillId="0" borderId="2" xfId="1" applyNumberFormat="1" applyFont="1" applyFill="1" applyBorder="1" applyAlignment="1" applyProtection="1">
      <protection hidden="1"/>
    </xf>
    <xf numFmtId="169" fontId="9" fillId="0" borderId="2" xfId="1" applyNumberFormat="1" applyFont="1" applyFill="1" applyBorder="1" applyAlignment="1" applyProtection="1">
      <alignment horizontal="right"/>
      <protection hidden="1"/>
    </xf>
    <xf numFmtId="167" fontId="9" fillId="0" borderId="1" xfId="1" applyNumberFormat="1" applyFont="1" applyFill="1" applyBorder="1" applyAlignment="1" applyProtection="1">
      <alignment horizontal="right"/>
      <protection hidden="1"/>
    </xf>
    <xf numFmtId="164" fontId="7" fillId="0" borderId="14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66" fontId="9" fillId="0" borderId="15" xfId="1" applyNumberFormat="1" applyFont="1" applyFill="1" applyBorder="1" applyAlignment="1" applyProtection="1">
      <alignment wrapText="1"/>
      <protection hidden="1"/>
    </xf>
    <xf numFmtId="164" fontId="9" fillId="0" borderId="12" xfId="1" applyNumberFormat="1" applyFont="1" applyFill="1" applyBorder="1" applyAlignment="1" applyProtection="1">
      <protection hidden="1"/>
    </xf>
    <xf numFmtId="164" fontId="9" fillId="0" borderId="11" xfId="1" applyNumberFormat="1" applyFont="1" applyFill="1" applyBorder="1" applyAlignment="1" applyProtection="1">
      <protection hidden="1"/>
    </xf>
    <xf numFmtId="164" fontId="9" fillId="0" borderId="10" xfId="1" applyNumberFormat="1" applyFont="1" applyFill="1" applyBorder="1" applyAlignment="1" applyProtection="1">
      <protection hidden="1"/>
    </xf>
    <xf numFmtId="166" fontId="7" fillId="0" borderId="15" xfId="1" applyNumberFormat="1" applyFont="1" applyFill="1" applyBorder="1" applyAlignment="1" applyProtection="1">
      <alignment wrapText="1"/>
      <protection hidden="1"/>
    </xf>
    <xf numFmtId="166" fontId="7" fillId="0" borderId="2" xfId="1" applyNumberFormat="1" applyFont="1" applyFill="1" applyBorder="1" applyAlignment="1" applyProtection="1">
      <alignment wrapText="1"/>
      <protection hidden="1"/>
    </xf>
    <xf numFmtId="172" fontId="7" fillId="0" borderId="2" xfId="1" applyNumberFormat="1" applyFont="1" applyFill="1" applyBorder="1" applyAlignment="1" applyProtection="1">
      <alignment wrapText="1"/>
      <protection hidden="1"/>
    </xf>
    <xf numFmtId="168" fontId="7" fillId="0" borderId="2" xfId="1" applyNumberFormat="1" applyFont="1" applyFill="1" applyBorder="1" applyAlignment="1" applyProtection="1">
      <protection hidden="1"/>
    </xf>
    <xf numFmtId="169" fontId="7" fillId="0" borderId="2" xfId="1" applyNumberFormat="1" applyFont="1" applyFill="1" applyBorder="1" applyAlignment="1" applyProtection="1">
      <alignment horizontal="right"/>
      <protection hidden="1"/>
    </xf>
    <xf numFmtId="167" fontId="7" fillId="0" borderId="1" xfId="1" applyNumberFormat="1" applyFont="1" applyFill="1" applyBorder="1" applyAlignment="1" applyProtection="1">
      <alignment horizontal="right"/>
      <protection hidden="1"/>
    </xf>
    <xf numFmtId="4" fontId="7" fillId="0" borderId="1" xfId="1" applyNumberFormat="1" applyFont="1" applyFill="1" applyBorder="1" applyAlignment="1" applyProtection="1">
      <alignment horizontal="center"/>
      <protection hidden="1"/>
    </xf>
    <xf numFmtId="172" fontId="7" fillId="0" borderId="1" xfId="1" applyNumberFormat="1" applyFont="1" applyFill="1" applyBorder="1" applyAlignment="1" applyProtection="1">
      <alignment wrapText="1"/>
      <protection hidden="1"/>
    </xf>
    <xf numFmtId="4" fontId="9" fillId="3" borderId="1" xfId="1" applyNumberFormat="1" applyFont="1" applyFill="1" applyBorder="1" applyAlignment="1" applyProtection="1">
      <alignment horizontal="center"/>
      <protection hidden="1"/>
    </xf>
    <xf numFmtId="168" fontId="7" fillId="0" borderId="10" xfId="1" applyNumberFormat="1" applyFont="1" applyFill="1" applyBorder="1" applyAlignment="1" applyProtection="1">
      <protection hidden="1"/>
    </xf>
    <xf numFmtId="169" fontId="7" fillId="0" borderId="10" xfId="1" applyNumberFormat="1" applyFont="1" applyFill="1" applyBorder="1" applyAlignment="1" applyProtection="1">
      <alignment horizontal="right"/>
      <protection hidden="1"/>
    </xf>
    <xf numFmtId="167" fontId="7" fillId="0" borderId="11" xfId="1" applyNumberFormat="1" applyFont="1" applyFill="1" applyBorder="1" applyAlignment="1" applyProtection="1">
      <alignment horizontal="right"/>
      <protection hidden="1"/>
    </xf>
    <xf numFmtId="4" fontId="7" fillId="3" borderId="11" xfId="1" applyNumberFormat="1" applyFont="1" applyFill="1" applyBorder="1" applyAlignment="1" applyProtection="1">
      <alignment horizontal="center"/>
      <protection hidden="1"/>
    </xf>
    <xf numFmtId="4" fontId="7" fillId="0" borderId="11" xfId="1" applyNumberFormat="1" applyFont="1" applyFill="1" applyBorder="1" applyAlignment="1" applyProtection="1">
      <alignment horizontal="center"/>
      <protection hidden="1"/>
    </xf>
    <xf numFmtId="4" fontId="7" fillId="3" borderId="1" xfId="1" applyNumberFormat="1" applyFont="1" applyFill="1" applyBorder="1" applyAlignment="1" applyProtection="1">
      <alignment horizontal="center"/>
      <protection hidden="1"/>
    </xf>
    <xf numFmtId="166" fontId="9" fillId="3" borderId="15" xfId="1" applyNumberFormat="1" applyFont="1" applyFill="1" applyBorder="1" applyAlignment="1" applyProtection="1">
      <alignment wrapText="1"/>
      <protection hidden="1"/>
    </xf>
    <xf numFmtId="166" fontId="9" fillId="3" borderId="1" xfId="1" applyNumberFormat="1" applyFont="1" applyFill="1" applyBorder="1" applyAlignment="1" applyProtection="1">
      <alignment wrapText="1"/>
      <protection hidden="1"/>
    </xf>
    <xf numFmtId="168" fontId="9" fillId="3" borderId="2" xfId="1" applyNumberFormat="1" applyFont="1" applyFill="1" applyBorder="1" applyAlignment="1" applyProtection="1">
      <protection hidden="1"/>
    </xf>
    <xf numFmtId="169" fontId="9" fillId="3" borderId="2" xfId="1" applyNumberFormat="1" applyFont="1" applyFill="1" applyBorder="1" applyAlignment="1" applyProtection="1">
      <alignment horizontal="right"/>
      <protection hidden="1"/>
    </xf>
    <xf numFmtId="167" fontId="9" fillId="3" borderId="1" xfId="1" applyNumberFormat="1" applyFont="1" applyFill="1" applyBorder="1" applyAlignment="1" applyProtection="1">
      <alignment horizontal="right"/>
      <protection hidden="1"/>
    </xf>
    <xf numFmtId="164" fontId="7" fillId="3" borderId="14" xfId="1" applyNumberFormat="1" applyFont="1" applyFill="1" applyBorder="1" applyAlignment="1" applyProtection="1">
      <protection hidden="1"/>
    </xf>
    <xf numFmtId="164" fontId="7" fillId="3" borderId="1" xfId="1" applyNumberFormat="1" applyFont="1" applyFill="1" applyBorder="1" applyAlignment="1" applyProtection="1">
      <protection hidden="1"/>
    </xf>
    <xf numFmtId="164" fontId="7" fillId="3" borderId="2" xfId="1" applyNumberFormat="1" applyFont="1" applyFill="1" applyBorder="1" applyAlignment="1" applyProtection="1">
      <protection hidden="1"/>
    </xf>
    <xf numFmtId="172" fontId="7" fillId="3" borderId="1" xfId="1" applyNumberFormat="1" applyFont="1" applyFill="1" applyBorder="1" applyAlignment="1" applyProtection="1">
      <alignment wrapText="1"/>
      <protection hidden="1"/>
    </xf>
    <xf numFmtId="168" fontId="7" fillId="3" borderId="10" xfId="1" applyNumberFormat="1" applyFont="1" applyFill="1" applyBorder="1" applyAlignment="1" applyProtection="1">
      <protection hidden="1"/>
    </xf>
    <xf numFmtId="169" fontId="7" fillId="3" borderId="10" xfId="1" applyNumberFormat="1" applyFont="1" applyFill="1" applyBorder="1" applyAlignment="1" applyProtection="1">
      <alignment horizontal="right"/>
      <protection hidden="1"/>
    </xf>
    <xf numFmtId="167" fontId="7" fillId="3" borderId="11" xfId="1" applyNumberFormat="1" applyFont="1" applyFill="1" applyBorder="1" applyAlignment="1" applyProtection="1">
      <alignment horizontal="right"/>
      <protection hidden="1"/>
    </xf>
    <xf numFmtId="168" fontId="7" fillId="3" borderId="2" xfId="1" applyNumberFormat="1" applyFont="1" applyFill="1" applyBorder="1" applyAlignment="1" applyProtection="1">
      <protection hidden="1"/>
    </xf>
    <xf numFmtId="169" fontId="7" fillId="3" borderId="2" xfId="1" applyNumberFormat="1" applyFont="1" applyFill="1" applyBorder="1" applyAlignment="1" applyProtection="1">
      <alignment horizontal="right"/>
      <protection hidden="1"/>
    </xf>
    <xf numFmtId="167" fontId="7" fillId="3" borderId="1" xfId="1" applyNumberFormat="1" applyFont="1" applyFill="1" applyBorder="1" applyAlignment="1" applyProtection="1">
      <alignment horizontal="right"/>
      <protection hidden="1"/>
    </xf>
    <xf numFmtId="166" fontId="9" fillId="3" borderId="14" xfId="1" applyNumberFormat="1" applyFont="1" applyFill="1" applyBorder="1" applyAlignment="1" applyProtection="1">
      <alignment wrapText="1"/>
      <protection hidden="1"/>
    </xf>
    <xf numFmtId="172" fontId="7" fillId="3" borderId="14" xfId="1" applyNumberFormat="1" applyFont="1" applyFill="1" applyBorder="1" applyAlignment="1" applyProtection="1">
      <alignment wrapText="1"/>
      <protection hidden="1"/>
    </xf>
    <xf numFmtId="172" fontId="7" fillId="3" borderId="16" xfId="1" applyNumberFormat="1" applyFont="1" applyFill="1" applyBorder="1" applyAlignment="1" applyProtection="1">
      <alignment wrapText="1"/>
      <protection hidden="1"/>
    </xf>
    <xf numFmtId="167" fontId="7" fillId="3" borderId="14" xfId="1" applyNumberFormat="1" applyFont="1" applyFill="1" applyBorder="1" applyAlignment="1" applyProtection="1">
      <alignment wrapText="1"/>
      <protection hidden="1"/>
    </xf>
    <xf numFmtId="164" fontId="9" fillId="0" borderId="14" xfId="1" applyNumberFormat="1" applyFont="1" applyFill="1" applyBorder="1" applyAlignment="1" applyProtection="1">
      <protection hidden="1"/>
    </xf>
    <xf numFmtId="164" fontId="9" fillId="0" borderId="1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protection hidden="1"/>
    </xf>
    <xf numFmtId="0" fontId="9" fillId="0" borderId="2" xfId="1" applyNumberFormat="1" applyFont="1" applyFill="1" applyBorder="1" applyAlignment="1" applyProtection="1">
      <protection hidden="1"/>
    </xf>
    <xf numFmtId="169" fontId="9" fillId="0" borderId="1" xfId="1" applyNumberFormat="1" applyFont="1" applyFill="1" applyBorder="1" applyAlignment="1" applyProtection="1">
      <alignment horizontal="right"/>
      <protection hidden="1"/>
    </xf>
    <xf numFmtId="164" fontId="12" fillId="3" borderId="1" xfId="1" applyNumberFormat="1" applyFont="1" applyFill="1" applyBorder="1" applyAlignment="1" applyProtection="1">
      <protection hidden="1"/>
    </xf>
    <xf numFmtId="164" fontId="12" fillId="4" borderId="1" xfId="1" applyNumberFormat="1" applyFont="1" applyFill="1" applyBorder="1" applyAlignment="1" applyProtection="1">
      <protection hidden="1"/>
    </xf>
    <xf numFmtId="167" fontId="7" fillId="0" borderId="1" xfId="1" applyNumberFormat="1" applyFont="1" applyFill="1" applyBorder="1" applyAlignment="1" applyProtection="1">
      <alignment horizontal="center"/>
      <protection hidden="1"/>
    </xf>
    <xf numFmtId="166" fontId="9" fillId="0" borderId="14" xfId="1" applyNumberFormat="1" applyFont="1" applyFill="1" applyBorder="1" applyAlignment="1" applyProtection="1">
      <alignment wrapText="1"/>
      <protection hidden="1"/>
    </xf>
    <xf numFmtId="0" fontId="12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0" xfId="1" applyFont="1" applyFill="1" applyBorder="1" applyProtection="1">
      <protection hidden="1"/>
    </xf>
    <xf numFmtId="168" fontId="7" fillId="0" borderId="17" xfId="1" applyNumberFormat="1" applyFont="1" applyFill="1" applyBorder="1" applyAlignment="1" applyProtection="1">
      <alignment horizontal="center"/>
      <protection hidden="1"/>
    </xf>
    <xf numFmtId="0" fontId="12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12" fillId="0" borderId="2" xfId="1" applyNumberFormat="1" applyFont="1" applyFill="1" applyBorder="1" applyAlignment="1" applyProtection="1">
      <protection hidden="1"/>
    </xf>
    <xf numFmtId="3" fontId="12" fillId="0" borderId="16" xfId="1" applyNumberFormat="1" applyFont="1" applyFill="1" applyBorder="1" applyAlignment="1" applyProtection="1">
      <protection hidden="1"/>
    </xf>
    <xf numFmtId="3" fontId="12" fillId="0" borderId="14" xfId="1" applyNumberFormat="1" applyFont="1" applyFill="1" applyBorder="1" applyAlignment="1" applyProtection="1">
      <protection hidden="1"/>
    </xf>
    <xf numFmtId="169" fontId="12" fillId="0" borderId="1" xfId="1" applyNumberFormat="1" applyFont="1" applyFill="1" applyBorder="1" applyAlignment="1" applyProtection="1">
      <alignment horizontal="right" wrapText="1"/>
      <protection hidden="1"/>
    </xf>
    <xf numFmtId="167" fontId="12" fillId="0" borderId="2" xfId="1" applyNumberFormat="1" applyFont="1" applyFill="1" applyBorder="1" applyAlignment="1" applyProtection="1">
      <alignment vertical="center" wrapText="1"/>
      <protection hidden="1"/>
    </xf>
    <xf numFmtId="167" fontId="12" fillId="0" borderId="16" xfId="1" applyNumberFormat="1" applyFont="1" applyFill="1" applyBorder="1" applyAlignment="1" applyProtection="1">
      <alignment vertical="center" wrapText="1"/>
      <protection hidden="1"/>
    </xf>
    <xf numFmtId="0" fontId="9" fillId="0" borderId="11" xfId="0" applyFont="1" applyBorder="1" applyAlignment="1">
      <alignment horizontal="justify"/>
    </xf>
    <xf numFmtId="167" fontId="7" fillId="0" borderId="11" xfId="1" applyNumberFormat="1" applyFont="1" applyFill="1" applyBorder="1" applyAlignment="1" applyProtection="1">
      <alignment vertical="distributed" wrapText="1"/>
      <protection hidden="1"/>
    </xf>
    <xf numFmtId="168" fontId="9" fillId="0" borderId="11" xfId="1" applyNumberFormat="1" applyFont="1" applyFill="1" applyBorder="1" applyAlignment="1" applyProtection="1">
      <alignment horizontal="center"/>
      <protection hidden="1"/>
    </xf>
    <xf numFmtId="2" fontId="9" fillId="0" borderId="11" xfId="0" applyNumberFormat="1" applyFont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Border="1" applyAlignment="1" applyProtection="1">
      <alignment horizontal="centerContinuous"/>
      <protection hidden="1"/>
    </xf>
    <xf numFmtId="0" fontId="9" fillId="0" borderId="18" xfId="1" applyNumberFormat="1" applyFont="1" applyFill="1" applyBorder="1" applyAlignment="1" applyProtection="1">
      <alignment horizontal="centerContinuous"/>
      <protection hidden="1"/>
    </xf>
    <xf numFmtId="0" fontId="9" fillId="0" borderId="19" xfId="1" applyNumberFormat="1" applyFont="1" applyFill="1" applyBorder="1" applyAlignment="1" applyProtection="1">
      <alignment horizontal="center"/>
      <protection hidden="1"/>
    </xf>
    <xf numFmtId="0" fontId="9" fillId="0" borderId="1" xfId="1" applyNumberFormat="1" applyFont="1" applyFill="1" applyBorder="1" applyAlignment="1" applyProtection="1">
      <alignment horizontal="center"/>
      <protection hidden="1"/>
    </xf>
    <xf numFmtId="0" fontId="9" fillId="0" borderId="11" xfId="1" applyNumberFormat="1" applyFont="1" applyFill="1" applyBorder="1" applyAlignment="1" applyProtection="1">
      <alignment horizontal="left" vertical="center"/>
      <protection hidden="1"/>
    </xf>
    <xf numFmtId="0" fontId="9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1" xfId="1" applyNumberFormat="1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>
      <alignment horizontal="center"/>
    </xf>
    <xf numFmtId="169" fontId="9" fillId="0" borderId="1" xfId="1" applyNumberFormat="1" applyFont="1" applyFill="1" applyBorder="1" applyAlignment="1" applyProtection="1">
      <alignment horizontal="center"/>
      <protection hidden="1"/>
    </xf>
    <xf numFmtId="0" fontId="12" fillId="0" borderId="1" xfId="1" applyNumberFormat="1" applyFont="1" applyFill="1" applyBorder="1" applyAlignment="1" applyProtection="1">
      <alignment horizontal="center" wrapText="1"/>
      <protection hidden="1"/>
    </xf>
    <xf numFmtId="0" fontId="12" fillId="0" borderId="1" xfId="1" applyNumberFormat="1" applyFont="1" applyFill="1" applyBorder="1" applyAlignment="1" applyProtection="1">
      <alignment horizontal="center"/>
      <protection hidden="1"/>
    </xf>
    <xf numFmtId="0" fontId="9" fillId="0" borderId="1" xfId="5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Font="1" applyFill="1" applyBorder="1" applyAlignment="1">
      <alignment horizontal="center" vertical="center"/>
    </xf>
    <xf numFmtId="1" fontId="9" fillId="0" borderId="1" xfId="1" applyNumberFormat="1" applyFont="1" applyFill="1" applyBorder="1" applyAlignment="1" applyProtection="1">
      <alignment horizontal="center"/>
      <protection hidden="1"/>
    </xf>
    <xf numFmtId="3" fontId="9" fillId="0" borderId="1" xfId="1" applyNumberFormat="1" applyFont="1" applyFill="1" applyBorder="1" applyAlignment="1" applyProtection="1">
      <alignment horizontal="center"/>
      <protection hidden="1"/>
    </xf>
    <xf numFmtId="0" fontId="9" fillId="0" borderId="1" xfId="1" applyFont="1" applyFill="1" applyBorder="1" applyAlignment="1">
      <alignment horizontal="center"/>
    </xf>
    <xf numFmtId="168" fontId="9" fillId="0" borderId="1" xfId="1" applyNumberFormat="1" applyFont="1" applyFill="1" applyBorder="1" applyAlignment="1" applyProtection="1">
      <protection hidden="1"/>
    </xf>
    <xf numFmtId="164" fontId="7" fillId="5" borderId="14" xfId="1" applyNumberFormat="1" applyFont="1" applyFill="1" applyBorder="1" applyAlignment="1" applyProtection="1">
      <protection hidden="1"/>
    </xf>
    <xf numFmtId="164" fontId="7" fillId="5" borderId="1" xfId="1" applyNumberFormat="1" applyFont="1" applyFill="1" applyBorder="1" applyAlignment="1" applyProtection="1">
      <protection hidden="1"/>
    </xf>
    <xf numFmtId="164" fontId="7" fillId="5" borderId="2" xfId="1" applyNumberFormat="1" applyFont="1" applyFill="1" applyBorder="1" applyAlignment="1" applyProtection="1">
      <protection hidden="1"/>
    </xf>
    <xf numFmtId="167" fontId="9" fillId="3" borderId="14" xfId="1" applyNumberFormat="1" applyFont="1" applyFill="1" applyBorder="1" applyAlignment="1" applyProtection="1">
      <alignment wrapText="1"/>
      <protection hidden="1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6" fillId="0" borderId="0" xfId="0" applyFont="1" applyFill="1" applyAlignment="1">
      <alignment horizontal="right" vertical="top"/>
    </xf>
    <xf numFmtId="0" fontId="16" fillId="0" borderId="0" xfId="0" applyFont="1" applyFill="1" applyBorder="1" applyAlignment="1">
      <alignment horizontal="right" vertical="top"/>
    </xf>
    <xf numFmtId="0" fontId="16" fillId="0" borderId="0" xfId="0" applyFont="1" applyFill="1" applyAlignment="1">
      <alignment vertical="top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center" wrapText="1"/>
    </xf>
    <xf numFmtId="4" fontId="18" fillId="6" borderId="1" xfId="0" applyNumberFormat="1" applyFont="1" applyFill="1" applyBorder="1" applyAlignment="1">
      <alignment horizontal="right" wrapText="1"/>
    </xf>
    <xf numFmtId="2" fontId="18" fillId="6" borderId="1" xfId="0" applyNumberFormat="1" applyFont="1" applyFill="1" applyBorder="1" applyAlignment="1">
      <alignment horizontal="right" wrapText="1"/>
    </xf>
    <xf numFmtId="0" fontId="18" fillId="7" borderId="15" xfId="0" applyFont="1" applyFill="1" applyBorder="1" applyAlignment="1">
      <alignment horizontal="left" vertical="top" wrapText="1"/>
    </xf>
    <xf numFmtId="0" fontId="18" fillId="7" borderId="2" xfId="0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right" wrapText="1"/>
    </xf>
    <xf numFmtId="0" fontId="18" fillId="8" borderId="15" xfId="0" applyFont="1" applyFill="1" applyBorder="1" applyAlignment="1">
      <alignment horizontal="left" vertical="top" wrapText="1"/>
    </xf>
    <xf numFmtId="0" fontId="18" fillId="8" borderId="2" xfId="0" applyFont="1" applyFill="1" applyBorder="1" applyAlignment="1">
      <alignment horizontal="center" wrapText="1"/>
    </xf>
    <xf numFmtId="2" fontId="18" fillId="8" borderId="1" xfId="0" applyNumberFormat="1" applyFont="1" applyFill="1" applyBorder="1" applyAlignment="1">
      <alignment horizontal="right" wrapText="1"/>
    </xf>
    <xf numFmtId="0" fontId="18" fillId="9" borderId="15" xfId="0" applyFont="1" applyFill="1" applyBorder="1" applyAlignment="1">
      <alignment horizontal="left" vertical="top" wrapText="1"/>
    </xf>
    <xf numFmtId="0" fontId="18" fillId="9" borderId="2" xfId="0" applyFont="1" applyFill="1" applyBorder="1" applyAlignment="1">
      <alignment horizontal="center" wrapText="1"/>
    </xf>
    <xf numFmtId="2" fontId="18" fillId="9" borderId="1" xfId="0" applyNumberFormat="1" applyFont="1" applyFill="1" applyBorder="1" applyAlignment="1">
      <alignment horizontal="right" wrapText="1"/>
    </xf>
    <xf numFmtId="0" fontId="18" fillId="0" borderId="15" xfId="0" applyFont="1" applyFill="1" applyBorder="1" applyAlignment="1">
      <alignment horizontal="left" vertical="top" wrapText="1"/>
    </xf>
    <xf numFmtId="49" fontId="18" fillId="0" borderId="2" xfId="0" applyNumberFormat="1" applyFont="1" applyFill="1" applyBorder="1" applyAlignment="1">
      <alignment horizontal="center" wrapText="1"/>
    </xf>
    <xf numFmtId="2" fontId="18" fillId="0" borderId="1" xfId="0" applyNumberFormat="1" applyFont="1" applyFill="1" applyBorder="1" applyAlignment="1">
      <alignment horizontal="right" wrapText="1"/>
    </xf>
    <xf numFmtId="49" fontId="18" fillId="9" borderId="2" xfId="0" applyNumberFormat="1" applyFont="1" applyFill="1" applyBorder="1" applyAlignment="1">
      <alignment horizontal="center" wrapText="1"/>
    </xf>
    <xf numFmtId="0" fontId="18" fillId="0" borderId="15" xfId="0" applyFont="1" applyBorder="1" applyAlignment="1">
      <alignment horizontal="left" vertical="top" wrapText="1"/>
    </xf>
    <xf numFmtId="49" fontId="18" fillId="0" borderId="2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2" fontId="18" fillId="0" borderId="1" xfId="0" applyNumberFormat="1" applyFont="1" applyBorder="1" applyAlignment="1">
      <alignment horizontal="right" wrapText="1"/>
    </xf>
    <xf numFmtId="0" fontId="18" fillId="10" borderId="15" xfId="0" applyFont="1" applyFill="1" applyBorder="1" applyAlignment="1">
      <alignment horizontal="left" vertical="top" wrapText="1"/>
    </xf>
    <xf numFmtId="0" fontId="18" fillId="10" borderId="2" xfId="0" applyFont="1" applyFill="1" applyBorder="1" applyAlignment="1">
      <alignment horizontal="center" wrapText="1"/>
    </xf>
    <xf numFmtId="2" fontId="18" fillId="10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167" fontId="7" fillId="0" borderId="1" xfId="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 vertical="distributed"/>
      <protection hidden="1"/>
    </xf>
    <xf numFmtId="167" fontId="7" fillId="0" borderId="11" xfId="1" applyNumberFormat="1" applyFont="1" applyFill="1" applyBorder="1" applyAlignment="1" applyProtection="1">
      <alignment horizontal="center"/>
      <protection hidden="1"/>
    </xf>
    <xf numFmtId="166" fontId="9" fillId="0" borderId="13" xfId="1" applyNumberFormat="1" applyFont="1" applyFill="1" applyBorder="1" applyAlignment="1" applyProtection="1">
      <alignment horizontal="left" wrapText="1"/>
      <protection hidden="1"/>
    </xf>
    <xf numFmtId="166" fontId="9" fillId="0" borderId="16" xfId="1" applyNumberFormat="1" applyFont="1" applyFill="1" applyBorder="1" applyAlignment="1" applyProtection="1">
      <alignment horizontal="left" wrapText="1"/>
      <protection hidden="1"/>
    </xf>
    <xf numFmtId="166" fontId="9" fillId="0" borderId="14" xfId="1" applyNumberFormat="1" applyFont="1" applyFill="1" applyBorder="1" applyAlignment="1" applyProtection="1">
      <alignment horizontal="left" wrapText="1"/>
      <protection hidden="1"/>
    </xf>
    <xf numFmtId="172" fontId="7" fillId="0" borderId="2" xfId="1" applyNumberFormat="1" applyFont="1" applyFill="1" applyBorder="1" applyAlignment="1" applyProtection="1">
      <alignment wrapText="1"/>
      <protection hidden="1"/>
    </xf>
    <xf numFmtId="172" fontId="7" fillId="0" borderId="16" xfId="1" applyNumberFormat="1" applyFont="1" applyFill="1" applyBorder="1" applyAlignment="1" applyProtection="1">
      <alignment wrapText="1"/>
      <protection hidden="1"/>
    </xf>
    <xf numFmtId="172" fontId="7" fillId="0" borderId="12" xfId="1" applyNumberFormat="1" applyFont="1" applyFill="1" applyBorder="1" applyAlignment="1" applyProtection="1">
      <alignment wrapText="1"/>
      <protection hidden="1"/>
    </xf>
    <xf numFmtId="166" fontId="7" fillId="0" borderId="13" xfId="1" applyNumberFormat="1" applyFont="1" applyFill="1" applyBorder="1" applyAlignment="1" applyProtection="1">
      <alignment horizontal="left" wrapText="1"/>
      <protection hidden="1"/>
    </xf>
    <xf numFmtId="166" fontId="7" fillId="0" borderId="16" xfId="1" applyNumberFormat="1" applyFont="1" applyFill="1" applyBorder="1" applyAlignment="1" applyProtection="1">
      <alignment horizontal="left" wrapText="1"/>
      <protection hidden="1"/>
    </xf>
    <xf numFmtId="166" fontId="7" fillId="0" borderId="14" xfId="1" applyNumberFormat="1" applyFont="1" applyFill="1" applyBorder="1" applyAlignment="1" applyProtection="1">
      <alignment horizontal="left" wrapText="1"/>
      <protection hidden="1"/>
    </xf>
    <xf numFmtId="172" fontId="7" fillId="0" borderId="16" xfId="1" applyNumberFormat="1" applyFont="1" applyFill="1" applyBorder="1" applyAlignment="1" applyProtection="1">
      <alignment horizontal="left" wrapText="1"/>
      <protection hidden="1"/>
    </xf>
    <xf numFmtId="172" fontId="7" fillId="0" borderId="14" xfId="1" applyNumberFormat="1" applyFont="1" applyFill="1" applyBorder="1" applyAlignment="1" applyProtection="1">
      <alignment horizontal="left" wrapText="1"/>
      <protection hidden="1"/>
    </xf>
    <xf numFmtId="0" fontId="12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14" xfId="1" applyNumberFormat="1" applyFont="1" applyFill="1" applyBorder="1" applyAlignment="1" applyProtection="1">
      <alignment horizontal="left" vertical="justify" wrapText="1"/>
      <protection hidden="1"/>
    </xf>
    <xf numFmtId="172" fontId="7" fillId="0" borderId="1" xfId="1" applyNumberFormat="1" applyFont="1" applyFill="1" applyBorder="1" applyAlignment="1" applyProtection="1">
      <alignment wrapText="1"/>
      <protection hidden="1"/>
    </xf>
    <xf numFmtId="167" fontId="7" fillId="0" borderId="13" xfId="1" applyNumberFormat="1" applyFont="1" applyFill="1" applyBorder="1" applyAlignment="1" applyProtection="1">
      <alignment horizontal="left" wrapText="1"/>
      <protection hidden="1"/>
    </xf>
    <xf numFmtId="167" fontId="7" fillId="0" borderId="16" xfId="1" applyNumberFormat="1" applyFont="1" applyFill="1" applyBorder="1" applyAlignment="1" applyProtection="1">
      <alignment horizontal="left" wrapText="1"/>
      <protection hidden="1"/>
    </xf>
    <xf numFmtId="167" fontId="7" fillId="0" borderId="14" xfId="1" applyNumberFormat="1" applyFont="1" applyFill="1" applyBorder="1" applyAlignment="1" applyProtection="1">
      <alignment horizontal="left" wrapText="1"/>
      <protection hidden="1"/>
    </xf>
    <xf numFmtId="0" fontId="11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14" xfId="1" applyNumberFormat="1" applyFont="1" applyFill="1" applyBorder="1" applyAlignment="1" applyProtection="1">
      <alignment horizontal="left" vertical="justify" wrapText="1"/>
      <protection hidden="1"/>
    </xf>
    <xf numFmtId="172" fontId="7" fillId="0" borderId="13" xfId="1" applyNumberFormat="1" applyFont="1" applyFill="1" applyBorder="1" applyAlignment="1" applyProtection="1">
      <alignment horizontal="left" wrapText="1"/>
      <protection hidden="1"/>
    </xf>
    <xf numFmtId="166" fontId="9" fillId="0" borderId="1" xfId="1" applyNumberFormat="1" applyFont="1" applyFill="1" applyBorder="1" applyAlignment="1" applyProtection="1">
      <alignment wrapText="1"/>
      <protection hidden="1"/>
    </xf>
    <xf numFmtId="166" fontId="9" fillId="0" borderId="15" xfId="1" applyNumberFormat="1" applyFont="1" applyFill="1" applyBorder="1" applyAlignment="1" applyProtection="1">
      <alignment wrapText="1"/>
      <protection hidden="1"/>
    </xf>
    <xf numFmtId="167" fontId="7" fillId="3" borderId="13" xfId="1" applyNumberFormat="1" applyFont="1" applyFill="1" applyBorder="1" applyAlignment="1" applyProtection="1">
      <alignment horizontal="left" wrapText="1"/>
      <protection hidden="1"/>
    </xf>
    <xf numFmtId="167" fontId="7" fillId="3" borderId="16" xfId="1" applyNumberFormat="1" applyFont="1" applyFill="1" applyBorder="1" applyAlignment="1" applyProtection="1">
      <alignment horizontal="left" wrapText="1"/>
      <protection hidden="1"/>
    </xf>
    <xf numFmtId="167" fontId="7" fillId="3" borderId="14" xfId="1" applyNumberFormat="1" applyFont="1" applyFill="1" applyBorder="1" applyAlignment="1" applyProtection="1">
      <alignment horizontal="left" wrapText="1"/>
      <protection hidden="1"/>
    </xf>
    <xf numFmtId="172" fontId="9" fillId="3" borderId="2" xfId="1" applyNumberFormat="1" applyFont="1" applyFill="1" applyBorder="1" applyAlignment="1" applyProtection="1">
      <alignment horizontal="left" wrapText="1"/>
      <protection hidden="1"/>
    </xf>
    <xf numFmtId="172" fontId="9" fillId="3" borderId="16" xfId="1" applyNumberFormat="1" applyFont="1" applyFill="1" applyBorder="1" applyAlignment="1" applyProtection="1">
      <alignment horizontal="left" wrapText="1"/>
      <protection hidden="1"/>
    </xf>
    <xf numFmtId="172" fontId="9" fillId="3" borderId="14" xfId="1" applyNumberFormat="1" applyFont="1" applyFill="1" applyBorder="1" applyAlignment="1" applyProtection="1">
      <alignment horizontal="left" wrapText="1"/>
      <protection hidden="1"/>
    </xf>
    <xf numFmtId="166" fontId="9" fillId="3" borderId="13" xfId="1" applyNumberFormat="1" applyFont="1" applyFill="1" applyBorder="1" applyAlignment="1" applyProtection="1">
      <alignment horizontal="left" wrapText="1"/>
      <protection hidden="1"/>
    </xf>
    <xf numFmtId="166" fontId="9" fillId="3" borderId="16" xfId="1" applyNumberFormat="1" applyFont="1" applyFill="1" applyBorder="1" applyAlignment="1" applyProtection="1">
      <alignment horizontal="left" wrapText="1"/>
      <protection hidden="1"/>
    </xf>
    <xf numFmtId="166" fontId="9" fillId="3" borderId="14" xfId="1" applyNumberFormat="1" applyFont="1" applyFill="1" applyBorder="1" applyAlignment="1" applyProtection="1">
      <alignment horizontal="left" wrapText="1"/>
      <protection hidden="1"/>
    </xf>
    <xf numFmtId="172" fontId="7" fillId="3" borderId="2" xfId="1" applyNumberFormat="1" applyFont="1" applyFill="1" applyBorder="1" applyAlignment="1" applyProtection="1">
      <alignment horizontal="left" wrapText="1"/>
      <protection hidden="1"/>
    </xf>
    <xf numFmtId="172" fontId="7" fillId="3" borderId="14" xfId="1" applyNumberFormat="1" applyFont="1" applyFill="1" applyBorder="1" applyAlignment="1" applyProtection="1">
      <alignment horizontal="left" wrapText="1"/>
      <protection hidden="1"/>
    </xf>
    <xf numFmtId="172" fontId="7" fillId="0" borderId="14" xfId="1" applyNumberFormat="1" applyFont="1" applyFill="1" applyBorder="1" applyAlignment="1" applyProtection="1">
      <alignment wrapText="1"/>
      <protection hidden="1"/>
    </xf>
    <xf numFmtId="166" fontId="7" fillId="3" borderId="13" xfId="1" applyNumberFormat="1" applyFont="1" applyFill="1" applyBorder="1" applyAlignment="1" applyProtection="1">
      <alignment horizontal="left" wrapText="1"/>
      <protection hidden="1"/>
    </xf>
    <xf numFmtId="166" fontId="7" fillId="3" borderId="16" xfId="1" applyNumberFormat="1" applyFont="1" applyFill="1" applyBorder="1" applyAlignment="1" applyProtection="1">
      <alignment horizontal="left" wrapText="1"/>
      <protection hidden="1"/>
    </xf>
    <xf numFmtId="166" fontId="7" fillId="3" borderId="14" xfId="1" applyNumberFormat="1" applyFont="1" applyFill="1" applyBorder="1" applyAlignment="1" applyProtection="1">
      <alignment horizontal="left" wrapText="1"/>
      <protection hidden="1"/>
    </xf>
    <xf numFmtId="0" fontId="6" fillId="0" borderId="0" xfId="0" applyFont="1" applyFill="1" applyAlignment="1">
      <alignment horizontal="center" wrapText="1"/>
    </xf>
    <xf numFmtId="0" fontId="0" fillId="0" borderId="0" xfId="0"/>
    <xf numFmtId="166" fontId="9" fillId="0" borderId="20" xfId="1" applyNumberFormat="1" applyFont="1" applyFill="1" applyBorder="1" applyAlignment="1" applyProtection="1">
      <alignment wrapText="1"/>
      <protection hidden="1"/>
    </xf>
    <xf numFmtId="166" fontId="9" fillId="0" borderId="21" xfId="1" applyNumberFormat="1" applyFont="1" applyFill="1" applyBorder="1" applyAlignment="1" applyProtection="1">
      <alignment wrapText="1"/>
      <protection hidden="1"/>
    </xf>
    <xf numFmtId="166" fontId="9" fillId="0" borderId="12" xfId="1" applyNumberFormat="1" applyFont="1" applyFill="1" applyBorder="1" applyAlignment="1" applyProtection="1">
      <alignment wrapText="1"/>
      <protection hidden="1"/>
    </xf>
    <xf numFmtId="166" fontId="9" fillId="0" borderId="2" xfId="1" applyNumberFormat="1" applyFont="1" applyFill="1" applyBorder="1" applyAlignment="1" applyProtection="1">
      <alignment wrapText="1"/>
      <protection hidden="1"/>
    </xf>
    <xf numFmtId="166" fontId="9" fillId="0" borderId="16" xfId="1" applyNumberFormat="1" applyFont="1" applyFill="1" applyBorder="1" applyAlignment="1" applyProtection="1">
      <alignment wrapText="1"/>
      <protection hidden="1"/>
    </xf>
    <xf numFmtId="166" fontId="9" fillId="0" borderId="14" xfId="1" applyNumberFormat="1" applyFont="1" applyFill="1" applyBorder="1" applyAlignment="1" applyProtection="1">
      <alignment wrapText="1"/>
      <protection hidden="1"/>
    </xf>
    <xf numFmtId="172" fontId="9" fillId="0" borderId="2" xfId="1" applyNumberFormat="1" applyFont="1" applyFill="1" applyBorder="1" applyAlignment="1" applyProtection="1">
      <alignment wrapText="1"/>
      <protection hidden="1"/>
    </xf>
    <xf numFmtId="172" fontId="9" fillId="0" borderId="16" xfId="1" applyNumberFormat="1" applyFont="1" applyFill="1" applyBorder="1" applyAlignment="1" applyProtection="1">
      <alignment wrapText="1"/>
      <protection hidden="1"/>
    </xf>
    <xf numFmtId="172" fontId="9" fillId="0" borderId="12" xfId="1" applyNumberFormat="1" applyFont="1" applyFill="1" applyBorder="1" applyAlignment="1" applyProtection="1">
      <alignment wrapText="1"/>
      <protection hidden="1"/>
    </xf>
    <xf numFmtId="0" fontId="9" fillId="0" borderId="2" xfId="1" applyNumberFormat="1" applyFont="1" applyFill="1" applyBorder="1" applyAlignment="1" applyProtection="1">
      <alignment horizontal="left"/>
      <protection hidden="1"/>
    </xf>
    <xf numFmtId="0" fontId="9" fillId="0" borderId="16" xfId="1" applyNumberFormat="1" applyFont="1" applyFill="1" applyBorder="1" applyAlignment="1" applyProtection="1">
      <alignment horizontal="left"/>
      <protection hidden="1"/>
    </xf>
    <xf numFmtId="0" fontId="9" fillId="0" borderId="14" xfId="1" applyNumberFormat="1" applyFont="1" applyFill="1" applyBorder="1" applyAlignment="1" applyProtection="1">
      <alignment horizontal="left"/>
      <protection hidden="1"/>
    </xf>
    <xf numFmtId="172" fontId="7" fillId="3" borderId="1" xfId="1" applyNumberFormat="1" applyFont="1" applyFill="1" applyBorder="1" applyAlignment="1" applyProtection="1">
      <alignment wrapText="1"/>
      <protection hidden="1"/>
    </xf>
    <xf numFmtId="167" fontId="7" fillId="0" borderId="0" xfId="1" applyNumberFormat="1" applyFont="1" applyFill="1" applyBorder="1" applyAlignment="1" applyProtection="1">
      <alignment horizontal="left" wrapText="1"/>
      <protection hidden="1"/>
    </xf>
    <xf numFmtId="172" fontId="7" fillId="0" borderId="0" xfId="1" applyNumberFormat="1" applyFont="1" applyFill="1" applyBorder="1" applyAlignment="1" applyProtection="1">
      <alignment horizontal="left" wrapText="1"/>
      <protection hidden="1"/>
    </xf>
    <xf numFmtId="0" fontId="12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1" xfId="1" applyNumberFormat="1" applyFont="1" applyFill="1" applyBorder="1" applyAlignment="1" applyProtection="1">
      <alignment horizontal="center" vertical="justify"/>
      <protection hidden="1"/>
    </xf>
    <xf numFmtId="0" fontId="12" fillId="0" borderId="1" xfId="1" applyNumberFormat="1" applyFont="1" applyFill="1" applyBorder="1" applyAlignment="1" applyProtection="1">
      <alignment vertical="center" wrapText="1"/>
      <protection hidden="1"/>
    </xf>
    <xf numFmtId="0" fontId="12" fillId="0" borderId="1" xfId="0" applyFont="1" applyBorder="1" applyAlignment="1">
      <alignment vertical="center" wrapText="1"/>
    </xf>
    <xf numFmtId="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11" fillId="0" borderId="2" xfId="1" applyNumberFormat="1" applyFont="1" applyFill="1" applyBorder="1" applyAlignment="1" applyProtection="1">
      <alignment horizontal="left" vertical="center" wrapText="1"/>
      <protection hidden="1"/>
    </xf>
    <xf numFmtId="167" fontId="11" fillId="0" borderId="16" xfId="1" applyNumberFormat="1" applyFont="1" applyFill="1" applyBorder="1" applyAlignment="1" applyProtection="1">
      <alignment horizontal="left" vertical="center" wrapText="1"/>
      <protection hidden="1"/>
    </xf>
    <xf numFmtId="167" fontId="11" fillId="0" borderId="14" xfId="1" applyNumberFormat="1" applyFont="1" applyFill="1" applyBorder="1" applyAlignment="1" applyProtection="1">
      <alignment horizontal="left" vertical="center" wrapText="1"/>
      <protection hidden="1"/>
    </xf>
    <xf numFmtId="167" fontId="11" fillId="0" borderId="2" xfId="1" applyNumberFormat="1" applyFont="1" applyFill="1" applyBorder="1" applyAlignment="1" applyProtection="1">
      <alignment horizontal="left" vertical="justify" wrapText="1"/>
      <protection hidden="1"/>
    </xf>
    <xf numFmtId="167" fontId="11" fillId="0" borderId="16" xfId="1" applyNumberFormat="1" applyFont="1" applyFill="1" applyBorder="1" applyAlignment="1" applyProtection="1">
      <alignment horizontal="left" vertical="justify" wrapText="1"/>
      <protection hidden="1"/>
    </xf>
    <xf numFmtId="167" fontId="11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12" fillId="0" borderId="2" xfId="1" applyNumberFormat="1" applyFont="1" applyFill="1" applyBorder="1" applyAlignment="1" applyProtection="1">
      <alignment horizontal="left" vertical="justify" wrapText="1"/>
      <protection hidden="1"/>
    </xf>
    <xf numFmtId="167" fontId="12" fillId="0" borderId="16" xfId="1" applyNumberFormat="1" applyFont="1" applyFill="1" applyBorder="1" applyAlignment="1" applyProtection="1">
      <alignment horizontal="left" vertical="justify" wrapText="1"/>
      <protection hidden="1"/>
    </xf>
    <xf numFmtId="167" fontId="12" fillId="0" borderId="14" xfId="1" applyNumberFormat="1" applyFont="1" applyFill="1" applyBorder="1" applyAlignment="1" applyProtection="1">
      <alignment horizontal="left" vertical="justify" wrapText="1"/>
      <protection hidden="1"/>
    </xf>
    <xf numFmtId="3" fontId="12" fillId="0" borderId="1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alignment horizontal="center"/>
      <protection hidden="1"/>
    </xf>
    <xf numFmtId="0" fontId="19" fillId="0" borderId="0" xfId="0" applyFont="1" applyBorder="1" applyAlignment="1"/>
    <xf numFmtId="167" fontId="11" fillId="0" borderId="1" xfId="1" applyNumberFormat="1" applyFont="1" applyFill="1" applyBorder="1" applyAlignment="1" applyProtection="1">
      <alignment vertical="center" wrapText="1"/>
      <protection hidden="1"/>
    </xf>
    <xf numFmtId="3" fontId="11" fillId="0" borderId="1" xfId="1" applyNumberFormat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2" fillId="0" borderId="2" xfId="1" applyNumberFormat="1" applyFont="1" applyFill="1" applyBorder="1" applyAlignment="1" applyProtection="1">
      <protection hidden="1"/>
    </xf>
    <xf numFmtId="3" fontId="12" fillId="0" borderId="16" xfId="1" applyNumberFormat="1" applyFont="1" applyFill="1" applyBorder="1" applyAlignment="1" applyProtection="1">
      <protection hidden="1"/>
    </xf>
    <xf numFmtId="3" fontId="12" fillId="0" borderId="14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12" fillId="0" borderId="1" xfId="1" applyNumberFormat="1" applyFont="1" applyFill="1" applyBorder="1" applyAlignment="1" applyProtection="1">
      <alignment vertical="center" wrapText="1"/>
      <protection hidden="1"/>
    </xf>
    <xf numFmtId="0" fontId="11" fillId="0" borderId="1" xfId="1" applyNumberFormat="1" applyFont="1" applyFill="1" applyBorder="1" applyAlignment="1" applyProtection="1">
      <alignment vertical="center" wrapText="1"/>
      <protection hidden="1"/>
    </xf>
    <xf numFmtId="0" fontId="11" fillId="0" borderId="2" xfId="1" applyNumberFormat="1" applyFont="1" applyFill="1" applyBorder="1" applyAlignment="1" applyProtection="1">
      <alignment horizontal="left" vertical="justify"/>
      <protection hidden="1"/>
    </xf>
    <xf numFmtId="0" fontId="11" fillId="0" borderId="16" xfId="1" applyNumberFormat="1" applyFont="1" applyFill="1" applyBorder="1" applyAlignment="1" applyProtection="1">
      <alignment horizontal="left" vertical="justify"/>
      <protection hidden="1"/>
    </xf>
    <xf numFmtId="0" fontId="11" fillId="0" borderId="14" xfId="1" applyNumberFormat="1" applyFont="1" applyFill="1" applyBorder="1" applyAlignment="1" applyProtection="1">
      <alignment horizontal="left" vertical="justify"/>
      <protection hidden="1"/>
    </xf>
    <xf numFmtId="0" fontId="12" fillId="0" borderId="2" xfId="1" applyNumberFormat="1" applyFont="1" applyFill="1" applyBorder="1" applyAlignment="1" applyProtection="1">
      <alignment vertical="center" wrapText="1"/>
      <protection hidden="1"/>
    </xf>
    <xf numFmtId="0" fontId="12" fillId="0" borderId="16" xfId="1" applyNumberFormat="1" applyFont="1" applyFill="1" applyBorder="1" applyAlignment="1" applyProtection="1">
      <alignment vertical="center" wrapText="1"/>
      <protection hidden="1"/>
    </xf>
    <xf numFmtId="0" fontId="12" fillId="0" borderId="14" xfId="1" applyNumberFormat="1" applyFont="1" applyFill="1" applyBorder="1" applyAlignment="1" applyProtection="1">
      <alignment vertical="center" wrapText="1"/>
      <protection hidden="1"/>
    </xf>
    <xf numFmtId="0" fontId="11" fillId="0" borderId="2" xfId="1" applyNumberFormat="1" applyFont="1" applyFill="1" applyBorder="1" applyAlignment="1" applyProtection="1">
      <alignment vertical="center" wrapText="1"/>
      <protection hidden="1"/>
    </xf>
    <xf numFmtId="0" fontId="11" fillId="0" borderId="16" xfId="1" applyNumberFormat="1" applyFont="1" applyFill="1" applyBorder="1" applyAlignment="1" applyProtection="1">
      <alignment vertical="center" wrapText="1"/>
      <protection hidden="1"/>
    </xf>
    <xf numFmtId="0" fontId="11" fillId="0" borderId="14" xfId="1" applyNumberFormat="1" applyFont="1" applyFill="1" applyBorder="1" applyAlignment="1" applyProtection="1">
      <alignment vertical="center" wrapText="1"/>
      <protection hidden="1"/>
    </xf>
    <xf numFmtId="0" fontId="11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1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2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12" fillId="0" borderId="14" xfId="1" applyNumberFormat="1" applyFont="1" applyFill="1" applyBorder="1" applyAlignment="1" applyProtection="1">
      <alignment horizontal="left" vertical="center" wrapText="1"/>
      <protection hidden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zoomScale="80" zoomScaleNormal="80" workbookViewId="0">
      <selection activeCell="D36" sqref="D36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265" t="s">
        <v>21</v>
      </c>
      <c r="E1" s="265"/>
    </row>
    <row r="2" spans="1:5" ht="18.75">
      <c r="D2" s="265" t="s">
        <v>22</v>
      </c>
      <c r="E2" s="265"/>
    </row>
    <row r="3" spans="1:5" ht="18.75">
      <c r="D3" s="265" t="s">
        <v>90</v>
      </c>
      <c r="E3" s="265"/>
    </row>
    <row r="4" spans="1:5" ht="18.75">
      <c r="D4" s="6" t="s">
        <v>227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266" t="s">
        <v>131</v>
      </c>
      <c r="B10" s="267"/>
      <c r="C10" s="267"/>
      <c r="D10" s="267"/>
      <c r="E10" s="267"/>
    </row>
    <row r="11" spans="1:5" ht="20.25">
      <c r="A11" s="267" t="s">
        <v>130</v>
      </c>
      <c r="B11" s="266"/>
      <c r="C11" s="266"/>
      <c r="D11" s="266"/>
      <c r="E11" s="266"/>
    </row>
    <row r="12" spans="1:5" ht="20.25">
      <c r="A12" s="7"/>
      <c r="B12" s="8"/>
      <c r="C12" s="9"/>
      <c r="D12" s="10"/>
      <c r="E12" s="11" t="s">
        <v>18</v>
      </c>
    </row>
    <row r="15" spans="1:5" s="14" customFormat="1" ht="55.5" customHeight="1">
      <c r="A15" s="12" t="s">
        <v>1</v>
      </c>
      <c r="B15" s="13" t="s">
        <v>0</v>
      </c>
      <c r="C15" s="13" t="s">
        <v>100</v>
      </c>
      <c r="D15" s="13" t="s">
        <v>119</v>
      </c>
      <c r="E15" s="13" t="s">
        <v>135</v>
      </c>
    </row>
    <row r="16" spans="1:5" ht="37.5" hidden="1">
      <c r="A16" s="4" t="s">
        <v>19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391625.76000000071</v>
      </c>
      <c r="D17" s="5">
        <f>D18</f>
        <v>0</v>
      </c>
      <c r="E17" s="5">
        <f>E18</f>
        <v>0</v>
      </c>
    </row>
    <row r="18" spans="1:8" ht="37.5" customHeight="1">
      <c r="A18" s="4" t="s">
        <v>5</v>
      </c>
      <c r="B18" s="15" t="s">
        <v>117</v>
      </c>
      <c r="C18" s="5">
        <f>C19+C23</f>
        <v>391625.76000000071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7</v>
      </c>
      <c r="B19" s="15" t="s">
        <v>6</v>
      </c>
      <c r="C19" s="5">
        <f>C20</f>
        <v>-5209541.2</v>
      </c>
      <c r="D19" s="5">
        <f t="shared" ref="D19:E21" si="0">D20</f>
        <v>-4655990.26</v>
      </c>
      <c r="E19" s="5">
        <f t="shared" si="0"/>
        <v>-4961171.1099999994</v>
      </c>
    </row>
    <row r="20" spans="1:8" ht="18.75">
      <c r="A20" s="4" t="s">
        <v>9</v>
      </c>
      <c r="B20" s="15" t="s">
        <v>8</v>
      </c>
      <c r="C20" s="5">
        <f>C21</f>
        <v>-5209541.2</v>
      </c>
      <c r="D20" s="5">
        <f t="shared" si="0"/>
        <v>-4655990.26</v>
      </c>
      <c r="E20" s="5">
        <f t="shared" si="0"/>
        <v>-4961171.1099999994</v>
      </c>
    </row>
    <row r="21" spans="1:8" ht="37.5">
      <c r="A21" s="4" t="s">
        <v>11</v>
      </c>
      <c r="B21" s="15" t="s">
        <v>10</v>
      </c>
      <c r="C21" s="5">
        <f>C22</f>
        <v>-5209541.2</v>
      </c>
      <c r="D21" s="5">
        <f t="shared" si="0"/>
        <v>-4655990.26</v>
      </c>
      <c r="E21" s="5">
        <f t="shared" si="0"/>
        <v>-4961171.1099999994</v>
      </c>
    </row>
    <row r="22" spans="1:8" ht="37.5">
      <c r="A22" s="4" t="s">
        <v>23</v>
      </c>
      <c r="B22" s="15" t="s">
        <v>25</v>
      </c>
      <c r="C22" s="5">
        <f>-'Приложение 2'!C10</f>
        <v>-5209541.2</v>
      </c>
      <c r="D22" s="5">
        <f>-'Приложение 2'!D10</f>
        <v>-4655990.26</v>
      </c>
      <c r="E22" s="5">
        <f>-'Приложение 2'!E10</f>
        <v>-4961171.1099999994</v>
      </c>
    </row>
    <row r="23" spans="1:8" ht="18.75">
      <c r="A23" s="4" t="s">
        <v>13</v>
      </c>
      <c r="B23" s="15" t="s">
        <v>12</v>
      </c>
      <c r="C23" s="5">
        <f>C24</f>
        <v>5601166.9600000009</v>
      </c>
      <c r="D23" s="5">
        <f t="shared" ref="D23:E25" si="1">D24</f>
        <v>4655990.26</v>
      </c>
      <c r="E23" s="5">
        <f t="shared" si="1"/>
        <v>4961171.1099999994</v>
      </c>
    </row>
    <row r="24" spans="1:8" ht="18.75">
      <c r="A24" s="4" t="s">
        <v>15</v>
      </c>
      <c r="B24" s="15" t="s">
        <v>14</v>
      </c>
      <c r="C24" s="5">
        <f>C25</f>
        <v>5601166.9600000009</v>
      </c>
      <c r="D24" s="5">
        <f t="shared" si="1"/>
        <v>4655990.26</v>
      </c>
      <c r="E24" s="5">
        <f t="shared" si="1"/>
        <v>4961171.1099999994</v>
      </c>
    </row>
    <row r="25" spans="1:8" ht="39.75" customHeight="1">
      <c r="A25" s="4" t="s">
        <v>17</v>
      </c>
      <c r="B25" s="15" t="s">
        <v>16</v>
      </c>
      <c r="C25" s="5">
        <f>C26</f>
        <v>5601166.9600000009</v>
      </c>
      <c r="D25" s="5">
        <f t="shared" si="1"/>
        <v>4655990.26</v>
      </c>
      <c r="E25" s="5">
        <f t="shared" si="1"/>
        <v>4961171.1099999994</v>
      </c>
    </row>
    <row r="26" spans="1:8" ht="39.75" customHeight="1">
      <c r="A26" s="4" t="s">
        <v>24</v>
      </c>
      <c r="B26" s="15" t="s">
        <v>26</v>
      </c>
      <c r="C26" s="5">
        <f>'Приложение 5'!X11</f>
        <v>5601166.9600000009</v>
      </c>
      <c r="D26" s="5">
        <f>'Приложение 5'!Y125</f>
        <v>4655990.26</v>
      </c>
      <c r="E26" s="5">
        <f>'Приложение 5'!Z125</f>
        <v>4961171.1099999994</v>
      </c>
    </row>
    <row r="27" spans="1:8" ht="39.75" customHeight="1">
      <c r="A27" s="216" t="s">
        <v>81</v>
      </c>
      <c r="B27" s="15" t="s">
        <v>20</v>
      </c>
      <c r="C27" s="5">
        <v>391625.76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"/>
  <sheetViews>
    <sheetView workbookViewId="0">
      <selection activeCell="C12" sqref="C12"/>
    </sheetView>
  </sheetViews>
  <sheetFormatPr defaultRowHeight="11.25"/>
  <cols>
    <col min="1" max="1" width="74" customWidth="1"/>
    <col min="2" max="2" width="33.33203125" customWidth="1"/>
    <col min="3" max="4" width="17.1640625" customWidth="1"/>
    <col min="5" max="5" width="17.83203125" customWidth="1"/>
  </cols>
  <sheetData>
    <row r="1" spans="1:5" ht="15.75">
      <c r="A1" s="230"/>
      <c r="B1" s="231"/>
      <c r="C1" s="232"/>
      <c r="D1" s="232"/>
      <c r="E1" s="233" t="s">
        <v>91</v>
      </c>
    </row>
    <row r="2" spans="1:5" ht="15.75">
      <c r="A2" s="230"/>
      <c r="B2" s="231"/>
      <c r="C2" s="232"/>
      <c r="D2" s="232"/>
      <c r="E2" s="232" t="s">
        <v>22</v>
      </c>
    </row>
    <row r="3" spans="1:5" ht="15.75">
      <c r="A3" s="230"/>
      <c r="B3" s="231"/>
      <c r="C3" s="232"/>
      <c r="D3" s="232"/>
      <c r="E3" s="232" t="s">
        <v>145</v>
      </c>
    </row>
    <row r="4" spans="1:5" ht="15.75">
      <c r="A4" s="230"/>
      <c r="B4" s="231"/>
      <c r="C4" s="232"/>
      <c r="D4" s="232"/>
      <c r="E4" s="232" t="s">
        <v>228</v>
      </c>
    </row>
    <row r="5" spans="1:5" ht="15.75">
      <c r="A5" s="230"/>
      <c r="B5" s="231"/>
      <c r="C5" s="234"/>
      <c r="D5" s="234"/>
      <c r="E5" s="234"/>
    </row>
    <row r="6" spans="1:5" ht="20.25">
      <c r="A6" s="268" t="s">
        <v>146</v>
      </c>
      <c r="B6" s="268"/>
      <c r="C6" s="268"/>
      <c r="D6" s="268"/>
      <c r="E6" s="268"/>
    </row>
    <row r="7" spans="1:5" ht="15.75">
      <c r="A7" s="230"/>
      <c r="B7" s="231"/>
      <c r="C7" s="234"/>
      <c r="D7" s="234"/>
      <c r="E7" s="234" t="s">
        <v>18</v>
      </c>
    </row>
    <row r="8" spans="1:5" ht="31.5">
      <c r="A8" s="235" t="s">
        <v>0</v>
      </c>
      <c r="B8" s="236" t="s">
        <v>147</v>
      </c>
      <c r="C8" s="237">
        <v>2025</v>
      </c>
      <c r="D8" s="237">
        <v>2026</v>
      </c>
      <c r="E8" s="237">
        <v>2027</v>
      </c>
    </row>
    <row r="9" spans="1:5">
      <c r="A9" s="238">
        <v>1</v>
      </c>
      <c r="B9" s="239">
        <v>2</v>
      </c>
      <c r="C9" s="240">
        <v>3</v>
      </c>
      <c r="D9" s="240">
        <v>4</v>
      </c>
      <c r="E9" s="240">
        <v>5</v>
      </c>
    </row>
    <row r="10" spans="1:5" ht="22.5">
      <c r="A10" s="241" t="s">
        <v>148</v>
      </c>
      <c r="B10" s="242" t="s">
        <v>149</v>
      </c>
      <c r="C10" s="243">
        <f>C11+C41</f>
        <v>5209541.2</v>
      </c>
      <c r="D10" s="243">
        <f>D11+D41</f>
        <v>4655990.26</v>
      </c>
      <c r="E10" s="243">
        <f>E11+E41</f>
        <v>4961171.1099999994</v>
      </c>
    </row>
    <row r="11" spans="1:5">
      <c r="A11" s="241" t="s">
        <v>150</v>
      </c>
      <c r="B11" s="242" t="s">
        <v>151</v>
      </c>
      <c r="C11" s="244">
        <f>C12+C16+C26+C30</f>
        <v>1720000</v>
      </c>
      <c r="D11" s="244">
        <f>D12+D16+D30</f>
        <v>1623000</v>
      </c>
      <c r="E11" s="244">
        <f>E12+E16+E30</f>
        <v>1859000</v>
      </c>
    </row>
    <row r="12" spans="1:5">
      <c r="A12" s="245" t="s">
        <v>152</v>
      </c>
      <c r="B12" s="246" t="s">
        <v>153</v>
      </c>
      <c r="C12" s="247">
        <f t="shared" ref="C12:E14" si="0">C13</f>
        <v>264000</v>
      </c>
      <c r="D12" s="247">
        <f t="shared" si="0"/>
        <v>282000</v>
      </c>
      <c r="E12" s="247">
        <f t="shared" si="0"/>
        <v>301000</v>
      </c>
    </row>
    <row r="13" spans="1:5">
      <c r="A13" s="248" t="s">
        <v>154</v>
      </c>
      <c r="B13" s="249" t="s">
        <v>155</v>
      </c>
      <c r="C13" s="250">
        <f t="shared" si="0"/>
        <v>264000</v>
      </c>
      <c r="D13" s="250">
        <f t="shared" si="0"/>
        <v>282000</v>
      </c>
      <c r="E13" s="250">
        <f t="shared" si="0"/>
        <v>301000</v>
      </c>
    </row>
    <row r="14" spans="1:5" ht="45">
      <c r="A14" s="251" t="s">
        <v>156</v>
      </c>
      <c r="B14" s="252" t="s">
        <v>157</v>
      </c>
      <c r="C14" s="253">
        <f t="shared" si="0"/>
        <v>264000</v>
      </c>
      <c r="D14" s="253">
        <f t="shared" si="0"/>
        <v>282000</v>
      </c>
      <c r="E14" s="253">
        <f t="shared" si="0"/>
        <v>301000</v>
      </c>
    </row>
    <row r="15" spans="1:5" ht="67.5">
      <c r="A15" s="254" t="s">
        <v>158</v>
      </c>
      <c r="B15" s="255" t="s">
        <v>159</v>
      </c>
      <c r="C15" s="256">
        <v>264000</v>
      </c>
      <c r="D15" s="256">
        <v>282000</v>
      </c>
      <c r="E15" s="256">
        <v>301000</v>
      </c>
    </row>
    <row r="16" spans="1:5" ht="22.5">
      <c r="A16" s="245" t="s">
        <v>160</v>
      </c>
      <c r="B16" s="246" t="s">
        <v>161</v>
      </c>
      <c r="C16" s="247">
        <f>C17</f>
        <v>402000</v>
      </c>
      <c r="D16" s="247">
        <f>D17</f>
        <v>420000</v>
      </c>
      <c r="E16" s="247">
        <f>E17</f>
        <v>556000</v>
      </c>
    </row>
    <row r="17" spans="1:5" ht="22.5">
      <c r="A17" s="248" t="s">
        <v>162</v>
      </c>
      <c r="B17" s="249" t="s">
        <v>163</v>
      </c>
      <c r="C17" s="250">
        <f>C18+C20+C22+C24</f>
        <v>402000</v>
      </c>
      <c r="D17" s="250">
        <f>D18+D20+D22+D24</f>
        <v>420000</v>
      </c>
      <c r="E17" s="250">
        <f>E18+E20+E22+E24</f>
        <v>556000</v>
      </c>
    </row>
    <row r="18" spans="1:5" ht="45">
      <c r="A18" s="251" t="s">
        <v>164</v>
      </c>
      <c r="B18" s="257" t="s">
        <v>165</v>
      </c>
      <c r="C18" s="253">
        <f>C19</f>
        <v>210000</v>
      </c>
      <c r="D18" s="253">
        <f>D19</f>
        <v>220000</v>
      </c>
      <c r="E18" s="253">
        <f>E19</f>
        <v>291000</v>
      </c>
    </row>
    <row r="19" spans="1:5" ht="67.5">
      <c r="A19" s="258" t="s">
        <v>166</v>
      </c>
      <c r="B19" s="259" t="s">
        <v>167</v>
      </c>
      <c r="C19" s="256">
        <v>210000</v>
      </c>
      <c r="D19" s="256">
        <v>220000</v>
      </c>
      <c r="E19" s="256">
        <v>291000</v>
      </c>
    </row>
    <row r="20" spans="1:5" ht="56.25">
      <c r="A20" s="251" t="s">
        <v>168</v>
      </c>
      <c r="B20" s="257" t="s">
        <v>169</v>
      </c>
      <c r="C20" s="253">
        <f>C21</f>
        <v>1000</v>
      </c>
      <c r="D20" s="253">
        <f>D21</f>
        <v>1000</v>
      </c>
      <c r="E20" s="253">
        <f>E21</f>
        <v>1000</v>
      </c>
    </row>
    <row r="21" spans="1:5" ht="78.75">
      <c r="A21" s="258" t="s">
        <v>170</v>
      </c>
      <c r="B21" s="259" t="s">
        <v>171</v>
      </c>
      <c r="C21" s="256">
        <v>1000</v>
      </c>
      <c r="D21" s="256">
        <v>1000</v>
      </c>
      <c r="E21" s="256">
        <v>1000</v>
      </c>
    </row>
    <row r="22" spans="1:5" ht="45">
      <c r="A22" s="251" t="s">
        <v>172</v>
      </c>
      <c r="B22" s="257" t="s">
        <v>173</v>
      </c>
      <c r="C22" s="253">
        <f>C23</f>
        <v>213000</v>
      </c>
      <c r="D22" s="253">
        <f>D23</f>
        <v>221000</v>
      </c>
      <c r="E22" s="253">
        <f>E23</f>
        <v>292000</v>
      </c>
    </row>
    <row r="23" spans="1:5" ht="67.5">
      <c r="A23" s="258" t="s">
        <v>174</v>
      </c>
      <c r="B23" s="259" t="s">
        <v>175</v>
      </c>
      <c r="C23" s="256">
        <v>213000</v>
      </c>
      <c r="D23" s="256">
        <v>221000</v>
      </c>
      <c r="E23" s="256">
        <v>292000</v>
      </c>
    </row>
    <row r="24" spans="1:5" ht="45">
      <c r="A24" s="251" t="s">
        <v>176</v>
      </c>
      <c r="B24" s="257" t="s">
        <v>177</v>
      </c>
      <c r="C24" s="253">
        <f>C25</f>
        <v>-22000</v>
      </c>
      <c r="D24" s="253">
        <f>D25</f>
        <v>-22000</v>
      </c>
      <c r="E24" s="253">
        <f>E25</f>
        <v>-28000</v>
      </c>
    </row>
    <row r="25" spans="1:5" ht="67.5">
      <c r="A25" s="258" t="s">
        <v>178</v>
      </c>
      <c r="B25" s="259" t="s">
        <v>179</v>
      </c>
      <c r="C25" s="256">
        <v>-22000</v>
      </c>
      <c r="D25" s="256">
        <v>-22000</v>
      </c>
      <c r="E25" s="256">
        <v>-28000</v>
      </c>
    </row>
    <row r="26" spans="1:5">
      <c r="A26" s="258" t="s">
        <v>241</v>
      </c>
      <c r="B26" s="259" t="s">
        <v>242</v>
      </c>
      <c r="C26" s="256">
        <f t="shared" ref="C26:E28" si="1">C27</f>
        <v>206000</v>
      </c>
      <c r="D26" s="256">
        <f t="shared" si="1"/>
        <v>0</v>
      </c>
      <c r="E26" s="256">
        <f t="shared" si="1"/>
        <v>0</v>
      </c>
    </row>
    <row r="27" spans="1:5">
      <c r="A27" s="258" t="s">
        <v>240</v>
      </c>
      <c r="B27" s="259" t="s">
        <v>243</v>
      </c>
      <c r="C27" s="256">
        <f t="shared" si="1"/>
        <v>206000</v>
      </c>
      <c r="D27" s="256">
        <f t="shared" si="1"/>
        <v>0</v>
      </c>
      <c r="E27" s="256">
        <f t="shared" si="1"/>
        <v>0</v>
      </c>
    </row>
    <row r="28" spans="1:5">
      <c r="A28" s="258" t="s">
        <v>240</v>
      </c>
      <c r="B28" s="259" t="s">
        <v>244</v>
      </c>
      <c r="C28" s="256">
        <f t="shared" si="1"/>
        <v>206000</v>
      </c>
      <c r="D28" s="256">
        <f t="shared" si="1"/>
        <v>0</v>
      </c>
      <c r="E28" s="256">
        <f t="shared" si="1"/>
        <v>0</v>
      </c>
    </row>
    <row r="29" spans="1:5" ht="22.5">
      <c r="A29" s="258" t="s">
        <v>239</v>
      </c>
      <c r="B29" s="259" t="s">
        <v>245</v>
      </c>
      <c r="C29" s="256">
        <v>206000</v>
      </c>
      <c r="D29" s="256">
        <v>0</v>
      </c>
      <c r="E29" s="256">
        <v>0</v>
      </c>
    </row>
    <row r="30" spans="1:5">
      <c r="A30" s="245" t="s">
        <v>180</v>
      </c>
      <c r="B30" s="246" t="s">
        <v>181</v>
      </c>
      <c r="C30" s="247">
        <f>C31+C34</f>
        <v>848000</v>
      </c>
      <c r="D30" s="247">
        <f>D31+D34</f>
        <v>921000</v>
      </c>
      <c r="E30" s="247">
        <f>E31+E34</f>
        <v>1002000</v>
      </c>
    </row>
    <row r="31" spans="1:5">
      <c r="A31" s="248" t="s">
        <v>182</v>
      </c>
      <c r="B31" s="249" t="s">
        <v>183</v>
      </c>
      <c r="C31" s="250">
        <f t="shared" ref="C31:E32" si="2">C32</f>
        <v>6000</v>
      </c>
      <c r="D31" s="250">
        <f t="shared" si="2"/>
        <v>6000</v>
      </c>
      <c r="E31" s="250">
        <f t="shared" si="2"/>
        <v>6000</v>
      </c>
    </row>
    <row r="32" spans="1:5" ht="22.5">
      <c r="A32" s="258" t="s">
        <v>184</v>
      </c>
      <c r="B32" s="260" t="s">
        <v>185</v>
      </c>
      <c r="C32" s="261">
        <f t="shared" si="2"/>
        <v>6000</v>
      </c>
      <c r="D32" s="261">
        <f t="shared" si="2"/>
        <v>6000</v>
      </c>
      <c r="E32" s="261">
        <f t="shared" si="2"/>
        <v>6000</v>
      </c>
    </row>
    <row r="33" spans="1:5" ht="45">
      <c r="A33" s="258" t="s">
        <v>186</v>
      </c>
      <c r="B33" s="259" t="s">
        <v>187</v>
      </c>
      <c r="C33" s="256">
        <v>6000</v>
      </c>
      <c r="D33" s="256">
        <v>6000</v>
      </c>
      <c r="E33" s="256">
        <v>6000</v>
      </c>
    </row>
    <row r="34" spans="1:5">
      <c r="A34" s="248" t="s">
        <v>188</v>
      </c>
      <c r="B34" s="249" t="s">
        <v>189</v>
      </c>
      <c r="C34" s="250">
        <f>C35+C38</f>
        <v>842000</v>
      </c>
      <c r="D34" s="250">
        <f>D35+D38</f>
        <v>915000</v>
      </c>
      <c r="E34" s="250">
        <f>E35+E38</f>
        <v>996000</v>
      </c>
    </row>
    <row r="35" spans="1:5">
      <c r="A35" s="251" t="s">
        <v>190</v>
      </c>
      <c r="B35" s="252" t="s">
        <v>191</v>
      </c>
      <c r="C35" s="253">
        <f t="shared" ref="C35:E36" si="3">C36</f>
        <v>22000</v>
      </c>
      <c r="D35" s="253">
        <f t="shared" si="3"/>
        <v>21000</v>
      </c>
      <c r="E35" s="253">
        <f t="shared" si="3"/>
        <v>21000</v>
      </c>
    </row>
    <row r="36" spans="1:5" ht="22.5">
      <c r="A36" s="258" t="s">
        <v>192</v>
      </c>
      <c r="B36" s="260" t="s">
        <v>193</v>
      </c>
      <c r="C36" s="261">
        <f t="shared" si="3"/>
        <v>22000</v>
      </c>
      <c r="D36" s="261">
        <f t="shared" si="3"/>
        <v>21000</v>
      </c>
      <c r="E36" s="261">
        <f t="shared" si="3"/>
        <v>21000</v>
      </c>
    </row>
    <row r="37" spans="1:5" ht="45">
      <c r="A37" s="258" t="s">
        <v>194</v>
      </c>
      <c r="B37" s="259" t="s">
        <v>195</v>
      </c>
      <c r="C37" s="256">
        <v>22000</v>
      </c>
      <c r="D37" s="256">
        <v>21000</v>
      </c>
      <c r="E37" s="256">
        <v>21000</v>
      </c>
    </row>
    <row r="38" spans="1:5">
      <c r="A38" s="251" t="s">
        <v>196</v>
      </c>
      <c r="B38" s="252" t="s">
        <v>197</v>
      </c>
      <c r="C38" s="253">
        <f t="shared" ref="C38:E39" si="4">C39</f>
        <v>820000</v>
      </c>
      <c r="D38" s="253">
        <f t="shared" si="4"/>
        <v>894000</v>
      </c>
      <c r="E38" s="253">
        <f t="shared" si="4"/>
        <v>975000</v>
      </c>
    </row>
    <row r="39" spans="1:5" ht="22.5">
      <c r="A39" s="258" t="s">
        <v>198</v>
      </c>
      <c r="B39" s="260" t="s">
        <v>199</v>
      </c>
      <c r="C39" s="261">
        <f t="shared" si="4"/>
        <v>820000</v>
      </c>
      <c r="D39" s="261">
        <f t="shared" si="4"/>
        <v>894000</v>
      </c>
      <c r="E39" s="261">
        <f t="shared" si="4"/>
        <v>975000</v>
      </c>
    </row>
    <row r="40" spans="1:5" ht="45">
      <c r="A40" s="258" t="s">
        <v>200</v>
      </c>
      <c r="B40" s="259" t="s">
        <v>201</v>
      </c>
      <c r="C40" s="256">
        <v>820000</v>
      </c>
      <c r="D40" s="256">
        <v>894000</v>
      </c>
      <c r="E40" s="256">
        <v>975000</v>
      </c>
    </row>
    <row r="41" spans="1:5">
      <c r="A41" s="241" t="s">
        <v>202</v>
      </c>
      <c r="B41" s="242" t="s">
        <v>203</v>
      </c>
      <c r="C41" s="244">
        <f>C42+C56</f>
        <v>3489541.2</v>
      </c>
      <c r="D41" s="244">
        <f>D42+D56</f>
        <v>3032990.26</v>
      </c>
      <c r="E41" s="244">
        <f>E42+E56</f>
        <v>3102171.11</v>
      </c>
    </row>
    <row r="42" spans="1:5" ht="22.5">
      <c r="A42" s="245" t="s">
        <v>204</v>
      </c>
      <c r="B42" s="246" t="s">
        <v>205</v>
      </c>
      <c r="C42" s="247">
        <f>C43+C50+C53</f>
        <v>3489541.2</v>
      </c>
      <c r="D42" s="247">
        <f>D43+D50+D53</f>
        <v>3032990.26</v>
      </c>
      <c r="E42" s="247">
        <f>E43+E50+E53</f>
        <v>3102171.11</v>
      </c>
    </row>
    <row r="43" spans="1:5">
      <c r="A43" s="262" t="s">
        <v>206</v>
      </c>
      <c r="B43" s="263" t="s">
        <v>207</v>
      </c>
      <c r="C43" s="264">
        <f>C44+C46+C48</f>
        <v>2777900</v>
      </c>
      <c r="D43" s="264">
        <f>D44+D46+D48</f>
        <v>2833000</v>
      </c>
      <c r="E43" s="264">
        <f>E44+E46+E48</f>
        <v>2895000</v>
      </c>
    </row>
    <row r="44" spans="1:5">
      <c r="A44" s="251" t="s">
        <v>208</v>
      </c>
      <c r="B44" s="252" t="s">
        <v>209</v>
      </c>
      <c r="C44" s="253">
        <f>C45</f>
        <v>2737000</v>
      </c>
      <c r="D44" s="253">
        <f>D45</f>
        <v>2812000</v>
      </c>
      <c r="E44" s="253">
        <f>E45</f>
        <v>2874000</v>
      </c>
    </row>
    <row r="45" spans="1:5" ht="22.5">
      <c r="A45" s="258" t="s">
        <v>210</v>
      </c>
      <c r="B45" s="259" t="s">
        <v>211</v>
      </c>
      <c r="C45" s="256">
        <v>2737000</v>
      </c>
      <c r="D45" s="256">
        <v>2812000</v>
      </c>
      <c r="E45" s="256">
        <v>2874000</v>
      </c>
    </row>
    <row r="46" spans="1:5" ht="22.5">
      <c r="A46" s="251" t="s">
        <v>212</v>
      </c>
      <c r="B46" s="252" t="s">
        <v>213</v>
      </c>
      <c r="C46" s="253">
        <f>C47</f>
        <v>19000</v>
      </c>
      <c r="D46" s="253">
        <f>D47</f>
        <v>21000</v>
      </c>
      <c r="E46" s="253">
        <f>E47</f>
        <v>21000</v>
      </c>
    </row>
    <row r="47" spans="1:5" ht="22.5">
      <c r="A47" s="258" t="s">
        <v>214</v>
      </c>
      <c r="B47" s="259" t="s">
        <v>246</v>
      </c>
      <c r="C47" s="256">
        <v>19000</v>
      </c>
      <c r="D47" s="256">
        <v>21000</v>
      </c>
      <c r="E47" s="256">
        <v>21000</v>
      </c>
    </row>
    <row r="48" spans="1:5">
      <c r="A48" s="258" t="s">
        <v>237</v>
      </c>
      <c r="B48" s="259" t="s">
        <v>247</v>
      </c>
      <c r="C48" s="256">
        <f>C49</f>
        <v>21900</v>
      </c>
      <c r="D48" s="256">
        <f>D49</f>
        <v>0</v>
      </c>
      <c r="E48" s="256">
        <f>E49</f>
        <v>0</v>
      </c>
    </row>
    <row r="49" spans="1:5">
      <c r="A49" s="258" t="s">
        <v>238</v>
      </c>
      <c r="B49" s="259" t="s">
        <v>236</v>
      </c>
      <c r="C49" s="256">
        <v>21900</v>
      </c>
      <c r="D49" s="256">
        <v>0</v>
      </c>
      <c r="E49" s="256">
        <v>0</v>
      </c>
    </row>
    <row r="50" spans="1:5">
      <c r="A50" s="262" t="s">
        <v>215</v>
      </c>
      <c r="B50" s="263" t="s">
        <v>216</v>
      </c>
      <c r="C50" s="264">
        <f t="shared" ref="C50:E51" si="5">C51</f>
        <v>182841.2</v>
      </c>
      <c r="D50" s="264">
        <f t="shared" si="5"/>
        <v>199990.26</v>
      </c>
      <c r="E50" s="264">
        <f t="shared" si="5"/>
        <v>207171.11</v>
      </c>
    </row>
    <row r="51" spans="1:5" ht="22.5">
      <c r="A51" s="251" t="s">
        <v>217</v>
      </c>
      <c r="B51" s="252" t="s">
        <v>218</v>
      </c>
      <c r="C51" s="253">
        <f t="shared" si="5"/>
        <v>182841.2</v>
      </c>
      <c r="D51" s="253">
        <f t="shared" si="5"/>
        <v>199990.26</v>
      </c>
      <c r="E51" s="253">
        <f t="shared" si="5"/>
        <v>207171.11</v>
      </c>
    </row>
    <row r="52" spans="1:5" ht="33.75">
      <c r="A52" s="258" t="s">
        <v>219</v>
      </c>
      <c r="B52" s="259" t="s">
        <v>248</v>
      </c>
      <c r="C52" s="256">
        <v>182841.2</v>
      </c>
      <c r="D52" s="256">
        <v>199990.26</v>
      </c>
      <c r="E52" s="256">
        <v>207171.11</v>
      </c>
    </row>
    <row r="53" spans="1:5">
      <c r="A53" s="262" t="s">
        <v>57</v>
      </c>
      <c r="B53" s="263" t="s">
        <v>220</v>
      </c>
      <c r="C53" s="264">
        <f t="shared" ref="C53:E54" si="6">C54</f>
        <v>528800</v>
      </c>
      <c r="D53" s="264">
        <f t="shared" si="6"/>
        <v>0</v>
      </c>
      <c r="E53" s="264">
        <f t="shared" si="6"/>
        <v>0</v>
      </c>
    </row>
    <row r="54" spans="1:5">
      <c r="A54" s="251" t="s">
        <v>221</v>
      </c>
      <c r="B54" s="252" t="s">
        <v>222</v>
      </c>
      <c r="C54" s="253">
        <f t="shared" si="6"/>
        <v>528800</v>
      </c>
      <c r="D54" s="253">
        <f t="shared" si="6"/>
        <v>0</v>
      </c>
      <c r="E54" s="253">
        <f t="shared" si="6"/>
        <v>0</v>
      </c>
    </row>
    <row r="55" spans="1:5" ht="22.5">
      <c r="A55" s="258" t="s">
        <v>223</v>
      </c>
      <c r="B55" s="259" t="s">
        <v>249</v>
      </c>
      <c r="C55" s="256">
        <v>528800</v>
      </c>
      <c r="D55" s="256">
        <v>0</v>
      </c>
      <c r="E55" s="256">
        <v>0</v>
      </c>
    </row>
  </sheetData>
  <mergeCells count="1">
    <mergeCell ref="A6:E6"/>
  </mergeCells>
  <pageMargins left="0.70866141732283472" right="0.70866141732283472" top="0.74803149606299213" bottom="0.74803149606299213" header="0.31496062992125984" footer="0.31496062992125984"/>
  <pageSetup paperSize="9" scale="69" fitToHeight="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A33" sqref="A33"/>
    </sheetView>
  </sheetViews>
  <sheetFormatPr defaultRowHeight="12.75"/>
  <cols>
    <col min="1" max="1" width="80.33203125" style="24" customWidth="1"/>
    <col min="2" max="2" width="0" style="24" hidden="1" customWidth="1"/>
    <col min="3" max="3" width="5.6640625" style="24" customWidth="1"/>
    <col min="4" max="4" width="7.6640625" style="24" customWidth="1"/>
    <col min="5" max="6" width="0" style="24" hidden="1" customWidth="1"/>
    <col min="7" max="7" width="18.33203125" style="24" customWidth="1"/>
    <col min="8" max="8" width="17.1640625" style="24" customWidth="1"/>
    <col min="9" max="9" width="16.6640625" style="24" customWidth="1"/>
    <col min="10" max="241" width="10.6640625" style="24" customWidth="1"/>
    <col min="242" max="16384" width="9.33203125" style="24"/>
  </cols>
  <sheetData>
    <row r="1" spans="1:9" ht="15" customHeight="1">
      <c r="A1" s="21"/>
      <c r="B1" s="21"/>
      <c r="C1" s="21"/>
      <c r="D1" s="20"/>
      <c r="E1" s="20"/>
      <c r="F1" s="20"/>
      <c r="G1" s="22" t="s">
        <v>224</v>
      </c>
      <c r="H1" s="23"/>
      <c r="I1" s="23"/>
    </row>
    <row r="2" spans="1:9" ht="15" customHeight="1">
      <c r="A2" s="21"/>
      <c r="B2" s="21"/>
      <c r="C2" s="21"/>
      <c r="D2" s="20"/>
      <c r="E2" s="20"/>
      <c r="F2" s="20"/>
      <c r="G2" s="25" t="s">
        <v>22</v>
      </c>
      <c r="H2" s="23"/>
      <c r="I2" s="23"/>
    </row>
    <row r="3" spans="1:9" ht="15" customHeight="1">
      <c r="A3" s="21"/>
      <c r="B3" s="21"/>
      <c r="C3" s="21"/>
      <c r="D3" s="20"/>
      <c r="E3" s="20"/>
      <c r="F3" s="20"/>
      <c r="G3" s="25" t="s">
        <v>89</v>
      </c>
      <c r="H3" s="23"/>
      <c r="I3" s="23"/>
    </row>
    <row r="4" spans="1:9" ht="15" customHeight="1">
      <c r="A4" s="21"/>
      <c r="B4" s="26"/>
      <c r="C4" s="27"/>
      <c r="D4" s="19"/>
      <c r="E4" s="19"/>
      <c r="F4" s="19"/>
      <c r="G4" s="28" t="s">
        <v>225</v>
      </c>
      <c r="H4" s="23"/>
      <c r="I4" s="23"/>
    </row>
    <row r="5" spans="1:9" ht="17.25" customHeight="1">
      <c r="A5" s="21"/>
      <c r="B5" s="26"/>
      <c r="C5" s="27"/>
      <c r="D5" s="19"/>
      <c r="E5" s="19"/>
      <c r="F5" s="19"/>
      <c r="G5" s="23"/>
      <c r="H5" s="23"/>
      <c r="I5" s="23"/>
    </row>
    <row r="6" spans="1:9" ht="37.5" customHeight="1">
      <c r="A6" s="270" t="s">
        <v>134</v>
      </c>
      <c r="B6" s="270"/>
      <c r="C6" s="270"/>
      <c r="D6" s="270"/>
      <c r="E6" s="270"/>
      <c r="F6" s="270"/>
      <c r="G6" s="270"/>
      <c r="H6" s="270"/>
      <c r="I6" s="270"/>
    </row>
    <row r="7" spans="1:9" ht="17.25" customHeight="1">
      <c r="A7" s="21"/>
      <c r="B7" s="21"/>
      <c r="C7" s="21"/>
      <c r="D7" s="20"/>
      <c r="E7" s="20"/>
      <c r="F7" s="20"/>
      <c r="G7" s="23"/>
      <c r="H7" s="23"/>
      <c r="I7" s="23" t="s">
        <v>18</v>
      </c>
    </row>
    <row r="8" spans="1:9" ht="18.75" hidden="1" customHeight="1">
      <c r="A8" s="29"/>
      <c r="B8" s="30"/>
      <c r="C8" s="30"/>
      <c r="D8" s="30"/>
      <c r="E8" s="30"/>
      <c r="F8" s="30"/>
      <c r="G8" s="30"/>
      <c r="H8" s="30"/>
      <c r="I8" s="31" t="s">
        <v>18</v>
      </c>
    </row>
    <row r="9" spans="1:9" ht="18" customHeight="1">
      <c r="A9" s="207" t="s">
        <v>27</v>
      </c>
      <c r="B9" s="208" t="s">
        <v>28</v>
      </c>
      <c r="C9" s="208" t="s">
        <v>29</v>
      </c>
      <c r="D9" s="208" t="s">
        <v>30</v>
      </c>
      <c r="E9" s="207" t="s">
        <v>31</v>
      </c>
      <c r="F9" s="207" t="s">
        <v>32</v>
      </c>
      <c r="G9" s="207">
        <v>2025</v>
      </c>
      <c r="H9" s="207">
        <v>2026</v>
      </c>
      <c r="I9" s="207">
        <v>2027</v>
      </c>
    </row>
    <row r="10" spans="1:9" ht="18" customHeight="1">
      <c r="A10" s="213" t="s">
        <v>116</v>
      </c>
      <c r="B10" s="214"/>
      <c r="C10" s="205">
        <v>0</v>
      </c>
      <c r="D10" s="205">
        <v>0</v>
      </c>
      <c r="E10" s="215"/>
      <c r="F10" s="215"/>
      <c r="G10" s="206">
        <v>0</v>
      </c>
      <c r="H10" s="206">
        <v>111400</v>
      </c>
      <c r="I10" s="206">
        <v>237700</v>
      </c>
    </row>
    <row r="11" spans="1:9" ht="15.95" customHeight="1">
      <c r="A11" s="203" t="s">
        <v>75</v>
      </c>
      <c r="B11" s="204"/>
      <c r="C11" s="205">
        <v>1</v>
      </c>
      <c r="D11" s="205">
        <v>0</v>
      </c>
      <c r="E11" s="271"/>
      <c r="F11" s="271"/>
      <c r="G11" s="206">
        <f>G12+G13+G14+G15+G16</f>
        <v>1994771.06</v>
      </c>
      <c r="H11" s="206">
        <f>H12+H13+H14+H15+H16</f>
        <v>1140200</v>
      </c>
      <c r="I11" s="206">
        <f>I12+I13+I14+I15+I16</f>
        <v>1175900</v>
      </c>
    </row>
    <row r="12" spans="1:9" ht="27.75" customHeight="1">
      <c r="A12" s="106" t="s">
        <v>49</v>
      </c>
      <c r="B12" s="107"/>
      <c r="C12" s="108">
        <v>1</v>
      </c>
      <c r="D12" s="108">
        <v>2</v>
      </c>
      <c r="E12" s="269"/>
      <c r="F12" s="269"/>
      <c r="G12" s="109">
        <f>'Приложение 4'!O12</f>
        <v>516700</v>
      </c>
      <c r="H12" s="109">
        <f>'Приложение 4'!P12</f>
        <v>325500</v>
      </c>
      <c r="I12" s="110">
        <f>'Приложение 4'!Q12</f>
        <v>325500</v>
      </c>
    </row>
    <row r="13" spans="1:9" ht="39.75" customHeight="1">
      <c r="A13" s="106" t="s">
        <v>54</v>
      </c>
      <c r="B13" s="107"/>
      <c r="C13" s="108">
        <v>1</v>
      </c>
      <c r="D13" s="108">
        <v>4</v>
      </c>
      <c r="E13" s="269"/>
      <c r="F13" s="269"/>
      <c r="G13" s="109">
        <f>'Приложение 4'!O18</f>
        <v>1260770.06</v>
      </c>
      <c r="H13" s="109">
        <f>'Приложение 4'!P18</f>
        <v>788889</v>
      </c>
      <c r="I13" s="110">
        <f>'Приложение 4'!Q18</f>
        <v>824589</v>
      </c>
    </row>
    <row r="14" spans="1:9" ht="30" customHeight="1">
      <c r="A14" s="106" t="s">
        <v>59</v>
      </c>
      <c r="B14" s="107"/>
      <c r="C14" s="108">
        <v>1</v>
      </c>
      <c r="D14" s="108">
        <v>6</v>
      </c>
      <c r="E14" s="269"/>
      <c r="F14" s="269"/>
      <c r="G14" s="109">
        <f>'Приложение 4'!O29</f>
        <v>25811</v>
      </c>
      <c r="H14" s="109">
        <f>'Приложение 4'!P29</f>
        <v>25811</v>
      </c>
      <c r="I14" s="110">
        <f>'Приложение 4'!Q29</f>
        <v>25811</v>
      </c>
    </row>
    <row r="15" spans="1:9" ht="30" customHeight="1">
      <c r="A15" s="106" t="s">
        <v>136</v>
      </c>
      <c r="B15" s="107"/>
      <c r="C15" s="108">
        <v>1</v>
      </c>
      <c r="D15" s="108">
        <v>7</v>
      </c>
      <c r="E15" s="190"/>
      <c r="F15" s="190"/>
      <c r="G15" s="109">
        <f>'Приложение 4'!O35</f>
        <v>188500</v>
      </c>
      <c r="H15" s="109">
        <f>'Приложение 4'!P35</f>
        <v>0</v>
      </c>
      <c r="I15" s="109">
        <f>'Приложение 4'!Q35</f>
        <v>0</v>
      </c>
    </row>
    <row r="16" spans="1:9" ht="18.75" customHeight="1">
      <c r="A16" s="106" t="s">
        <v>98</v>
      </c>
      <c r="B16" s="107"/>
      <c r="C16" s="108">
        <v>1</v>
      </c>
      <c r="D16" s="108">
        <v>13</v>
      </c>
      <c r="E16" s="190"/>
      <c r="F16" s="190"/>
      <c r="G16" s="109">
        <f>'Приложение 4'!O43</f>
        <v>2990</v>
      </c>
      <c r="H16" s="109">
        <f>'Приложение 4'!P43</f>
        <v>0</v>
      </c>
      <c r="I16" s="109">
        <f>'Приложение 4'!Q43</f>
        <v>0</v>
      </c>
    </row>
    <row r="17" spans="1:9" ht="15.95" customHeight="1">
      <c r="A17" s="111" t="s">
        <v>76</v>
      </c>
      <c r="B17" s="107"/>
      <c r="C17" s="119">
        <v>2</v>
      </c>
      <c r="D17" s="119">
        <v>0</v>
      </c>
      <c r="E17" s="269"/>
      <c r="F17" s="269"/>
      <c r="G17" s="112">
        <f>G18</f>
        <v>182841.2</v>
      </c>
      <c r="H17" s="112">
        <f>H18</f>
        <v>199990.26</v>
      </c>
      <c r="I17" s="113">
        <f>I18</f>
        <v>207171.11</v>
      </c>
    </row>
    <row r="18" spans="1:9" ht="18.75" customHeight="1">
      <c r="A18" s="114" t="s">
        <v>61</v>
      </c>
      <c r="B18" s="107"/>
      <c r="C18" s="108">
        <v>2</v>
      </c>
      <c r="D18" s="108">
        <v>3</v>
      </c>
      <c r="E18" s="269"/>
      <c r="F18" s="269"/>
      <c r="G18" s="109">
        <f>'Приложение 4'!O45</f>
        <v>182841.2</v>
      </c>
      <c r="H18" s="109">
        <f>'Приложение 4'!P45</f>
        <v>199990.26</v>
      </c>
      <c r="I18" s="110">
        <f>'Приложение 4'!Q45</f>
        <v>207171.11</v>
      </c>
    </row>
    <row r="19" spans="1:9" ht="15.75" customHeight="1">
      <c r="A19" s="115" t="s">
        <v>77</v>
      </c>
      <c r="B19" s="107"/>
      <c r="C19" s="119">
        <v>3</v>
      </c>
      <c r="D19" s="119">
        <v>0</v>
      </c>
      <c r="E19" s="269"/>
      <c r="F19" s="269"/>
      <c r="G19" s="112">
        <f>G20</f>
        <v>85932</v>
      </c>
      <c r="H19" s="112">
        <f>H20</f>
        <v>500</v>
      </c>
      <c r="I19" s="113">
        <f>I20</f>
        <v>500</v>
      </c>
    </row>
    <row r="20" spans="1:9" ht="28.5" customHeight="1">
      <c r="A20" s="116" t="s">
        <v>93</v>
      </c>
      <c r="B20" s="107"/>
      <c r="C20" s="108">
        <v>3</v>
      </c>
      <c r="D20" s="108">
        <v>10</v>
      </c>
      <c r="E20" s="269"/>
      <c r="F20" s="269"/>
      <c r="G20" s="109">
        <f>'Приложение 4'!O53</f>
        <v>85932</v>
      </c>
      <c r="H20" s="109">
        <f>'Приложение 4'!P53</f>
        <v>500</v>
      </c>
      <c r="I20" s="110">
        <f>'Приложение 4'!Q53</f>
        <v>500</v>
      </c>
    </row>
    <row r="21" spans="1:9" ht="15.95" customHeight="1">
      <c r="A21" s="111" t="s">
        <v>78</v>
      </c>
      <c r="B21" s="107"/>
      <c r="C21" s="119">
        <v>4</v>
      </c>
      <c r="D21" s="119">
        <v>0</v>
      </c>
      <c r="E21" s="269"/>
      <c r="F21" s="269"/>
      <c r="G21" s="113">
        <f>G22</f>
        <v>417422.7</v>
      </c>
      <c r="H21" s="113">
        <f>H22</f>
        <v>420000</v>
      </c>
      <c r="I21" s="113">
        <f>I22</f>
        <v>556000</v>
      </c>
    </row>
    <row r="22" spans="1:9" ht="15.95" customHeight="1">
      <c r="A22" s="117" t="s">
        <v>72</v>
      </c>
      <c r="B22" s="107"/>
      <c r="C22" s="108">
        <v>4</v>
      </c>
      <c r="D22" s="108">
        <v>9</v>
      </c>
      <c r="E22" s="269"/>
      <c r="F22" s="269"/>
      <c r="G22" s="109">
        <f>'Приложение 4'!O60</f>
        <v>417422.7</v>
      </c>
      <c r="H22" s="109">
        <f>'Приложение 4'!P60</f>
        <v>420000</v>
      </c>
      <c r="I22" s="110">
        <f>'Приложение 4'!Q61</f>
        <v>556000</v>
      </c>
    </row>
    <row r="23" spans="1:9" ht="15.95" customHeight="1">
      <c r="A23" s="111" t="s">
        <v>79</v>
      </c>
      <c r="B23" s="107"/>
      <c r="C23" s="119">
        <v>5</v>
      </c>
      <c r="D23" s="119">
        <v>0</v>
      </c>
      <c r="E23" s="269"/>
      <c r="F23" s="269"/>
      <c r="G23" s="109">
        <f>'Приложение 4'!O67</f>
        <v>100500</v>
      </c>
      <c r="H23" s="109">
        <f>'Приложение 4'!P67</f>
        <v>100</v>
      </c>
      <c r="I23" s="109">
        <f>'Приложение 4'!Q67</f>
        <v>100</v>
      </c>
    </row>
    <row r="24" spans="1:9" ht="15.95" customHeight="1">
      <c r="A24" s="111" t="s">
        <v>144</v>
      </c>
      <c r="B24" s="107"/>
      <c r="C24" s="119">
        <v>5</v>
      </c>
      <c r="D24" s="119">
        <v>2</v>
      </c>
      <c r="E24" s="190"/>
      <c r="F24" s="190"/>
      <c r="G24" s="109">
        <f>'Приложение 4'!O69</f>
        <v>78500</v>
      </c>
      <c r="H24" s="109">
        <f>'Приложение 4'!P69</f>
        <v>0</v>
      </c>
      <c r="I24" s="109">
        <f>'Приложение 4'!Q69</f>
        <v>0</v>
      </c>
    </row>
    <row r="25" spans="1:9" ht="15.95" customHeight="1">
      <c r="A25" s="117" t="s">
        <v>68</v>
      </c>
      <c r="B25" s="107"/>
      <c r="C25" s="108">
        <v>5</v>
      </c>
      <c r="D25" s="108">
        <v>3</v>
      </c>
      <c r="E25" s="269"/>
      <c r="F25" s="269"/>
      <c r="G25" s="109">
        <f>'Приложение 4'!O74</f>
        <v>22000</v>
      </c>
      <c r="H25" s="109">
        <f>'Приложение 4'!P74</f>
        <v>100</v>
      </c>
      <c r="I25" s="109">
        <f>'Приложение 4'!Q74</f>
        <v>100</v>
      </c>
    </row>
    <row r="26" spans="1:9" ht="15.95" customHeight="1">
      <c r="A26" s="111" t="s">
        <v>80</v>
      </c>
      <c r="B26" s="107"/>
      <c r="C26" s="119">
        <v>8</v>
      </c>
      <c r="D26" s="119">
        <v>0</v>
      </c>
      <c r="E26" s="269"/>
      <c r="F26" s="269"/>
      <c r="G26" s="112">
        <f>G27</f>
        <v>2819700</v>
      </c>
      <c r="H26" s="112">
        <f>H27</f>
        <v>2783700</v>
      </c>
      <c r="I26" s="113">
        <f>I27</f>
        <v>2783700</v>
      </c>
    </row>
    <row r="27" spans="1:9" ht="15.95" customHeight="1">
      <c r="A27" s="116" t="s">
        <v>70</v>
      </c>
      <c r="B27" s="107"/>
      <c r="C27" s="108">
        <v>8</v>
      </c>
      <c r="D27" s="108">
        <v>1</v>
      </c>
      <c r="E27" s="269"/>
      <c r="F27" s="269"/>
      <c r="G27" s="109">
        <f>'Приложение 4'!O84</f>
        <v>2819700</v>
      </c>
      <c r="H27" s="109">
        <f>'Приложение 4'!P84</f>
        <v>2783700</v>
      </c>
      <c r="I27" s="110">
        <f>'Приложение 4'!Q84</f>
        <v>2783700</v>
      </c>
    </row>
    <row r="28" spans="1:9" ht="15.95" customHeight="1">
      <c r="A28" s="111" t="s">
        <v>86</v>
      </c>
      <c r="B28" s="107"/>
      <c r="C28" s="194">
        <v>10</v>
      </c>
      <c r="D28" s="194">
        <v>0</v>
      </c>
      <c r="E28" s="190"/>
      <c r="F28" s="190"/>
      <c r="G28" s="112">
        <f>G29</f>
        <v>0</v>
      </c>
      <c r="H28" s="112">
        <f>H29</f>
        <v>100</v>
      </c>
      <c r="I28" s="113">
        <f>I29</f>
        <v>100</v>
      </c>
    </row>
    <row r="29" spans="1:9" ht="15.95" customHeight="1">
      <c r="A29" s="116" t="s">
        <v>88</v>
      </c>
      <c r="B29" s="107"/>
      <c r="C29" s="194">
        <v>10</v>
      </c>
      <c r="D29" s="194">
        <v>1</v>
      </c>
      <c r="E29" s="190"/>
      <c r="F29" s="190"/>
      <c r="G29" s="109">
        <v>0</v>
      </c>
      <c r="H29" s="109">
        <v>100</v>
      </c>
      <c r="I29" s="110">
        <v>100</v>
      </c>
    </row>
    <row r="30" spans="1:9" ht="15.95" customHeight="1" thickBot="1">
      <c r="A30" s="123" t="s">
        <v>33</v>
      </c>
      <c r="B30" s="107"/>
      <c r="C30" s="124" t="s">
        <v>81</v>
      </c>
      <c r="D30" s="124" t="s">
        <v>81</v>
      </c>
      <c r="E30" s="269"/>
      <c r="F30" s="269"/>
      <c r="G30" s="118">
        <f>G11+G17+G19+G21+G23+G26+G28</f>
        <v>5601166.9600000009</v>
      </c>
      <c r="H30" s="118">
        <f>H10+H11+H17+H19+H21+H23+H26+H28</f>
        <v>4655990.26</v>
      </c>
      <c r="I30" s="118">
        <f>I10+I11+I17+I19+I21+I23+I26+I28</f>
        <v>4961171.1099999994</v>
      </c>
    </row>
    <row r="31" spans="1:9" ht="25.5" customHeight="1">
      <c r="A31" s="20"/>
      <c r="B31" s="20"/>
      <c r="C31" s="20"/>
      <c r="D31" s="20"/>
      <c r="E31" s="20"/>
      <c r="F31" s="20"/>
      <c r="G31" s="20"/>
      <c r="H31" s="33"/>
      <c r="I31" s="33"/>
    </row>
  </sheetData>
  <mergeCells count="16">
    <mergeCell ref="A6:I6"/>
    <mergeCell ref="E11:F11"/>
    <mergeCell ref="E12:F12"/>
    <mergeCell ref="E13:F13"/>
    <mergeCell ref="E14:F14"/>
    <mergeCell ref="E17:F17"/>
    <mergeCell ref="E25:F25"/>
    <mergeCell ref="E26:F26"/>
    <mergeCell ref="E27:F27"/>
    <mergeCell ref="E30:F30"/>
    <mergeCell ref="E18:F18"/>
    <mergeCell ref="E19:F19"/>
    <mergeCell ref="E20:F20"/>
    <mergeCell ref="E21:F21"/>
    <mergeCell ref="E22:F22"/>
    <mergeCell ref="E23:F23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04"/>
  <sheetViews>
    <sheetView tabSelected="1" topLeftCell="B34" zoomScaleNormal="100" workbookViewId="0">
      <selection activeCell="F38" sqref="F38"/>
    </sheetView>
  </sheetViews>
  <sheetFormatPr defaultRowHeight="12.75"/>
  <cols>
    <col min="1" max="1" width="1.6640625" style="24" hidden="1" customWidth="1"/>
    <col min="2" max="2" width="1" style="24" customWidth="1"/>
    <col min="3" max="3" width="0.83203125" style="24" customWidth="1"/>
    <col min="4" max="5" width="0.6640625" style="24" customWidth="1"/>
    <col min="6" max="6" width="67" style="24" customWidth="1"/>
    <col min="7" max="7" width="6" style="24" customWidth="1"/>
    <col min="8" max="8" width="6.6640625" style="24" customWidth="1"/>
    <col min="9" max="9" width="13.5" style="104" customWidth="1"/>
    <col min="10" max="10" width="6.5" style="86" customWidth="1"/>
    <col min="11" max="14" width="0" style="24" hidden="1" customWidth="1"/>
    <col min="15" max="15" width="16" style="24" customWidth="1"/>
    <col min="16" max="16" width="14.83203125" style="24" customWidth="1"/>
    <col min="17" max="17" width="15" style="24" customWidth="1"/>
    <col min="18" max="16384" width="9.33203125" style="24"/>
  </cols>
  <sheetData>
    <row r="1" spans="1:17" ht="18">
      <c r="A1" s="91"/>
      <c r="B1" s="91"/>
      <c r="C1" s="91"/>
      <c r="D1" s="91"/>
      <c r="E1" s="91"/>
      <c r="F1" s="91"/>
      <c r="G1" s="91"/>
      <c r="H1" s="91"/>
      <c r="I1" s="120" t="s">
        <v>92</v>
      </c>
      <c r="J1" s="92"/>
      <c r="K1" s="92"/>
      <c r="L1" s="91"/>
      <c r="M1" s="91"/>
      <c r="N1" s="91"/>
      <c r="O1" s="91"/>
      <c r="P1" s="91"/>
      <c r="Q1" s="91"/>
    </row>
    <row r="2" spans="1:17" ht="15" customHeight="1">
      <c r="A2" s="91"/>
      <c r="B2" s="91"/>
      <c r="C2" s="91"/>
      <c r="D2" s="91"/>
      <c r="E2" s="91"/>
      <c r="F2" s="91"/>
      <c r="G2" s="91"/>
      <c r="H2" s="91"/>
      <c r="I2" s="120" t="s">
        <v>22</v>
      </c>
      <c r="J2" s="92"/>
      <c r="K2" s="92"/>
      <c r="L2" s="91"/>
      <c r="M2" s="91"/>
      <c r="N2" s="91"/>
      <c r="O2" s="91"/>
      <c r="P2" s="91"/>
      <c r="Q2" s="91"/>
    </row>
    <row r="3" spans="1:17" ht="13.5" customHeight="1">
      <c r="A3" s="91"/>
      <c r="B3" s="91"/>
      <c r="C3" s="91"/>
      <c r="D3" s="91"/>
      <c r="E3" s="91"/>
      <c r="F3" s="91"/>
      <c r="G3" s="91"/>
      <c r="H3" s="91"/>
      <c r="I3" s="120" t="s">
        <v>82</v>
      </c>
      <c r="J3" s="93"/>
      <c r="K3" s="93"/>
      <c r="L3" s="94"/>
      <c r="M3" s="95"/>
      <c r="N3" s="95"/>
      <c r="O3" s="95"/>
      <c r="P3" s="95"/>
      <c r="Q3" s="91"/>
    </row>
    <row r="4" spans="1:17" ht="14.25" customHeight="1">
      <c r="A4" s="91"/>
      <c r="B4" s="91"/>
      <c r="C4" s="91"/>
      <c r="D4" s="91"/>
      <c r="E4" s="91"/>
      <c r="F4" s="91"/>
      <c r="G4" s="91"/>
      <c r="H4" s="91"/>
      <c r="I4" s="121" t="s">
        <v>226</v>
      </c>
      <c r="J4" s="96"/>
      <c r="K4" s="96"/>
      <c r="L4" s="97"/>
      <c r="M4" s="98"/>
      <c r="N4" s="98"/>
      <c r="O4" s="98"/>
      <c r="P4" s="91"/>
      <c r="Q4" s="91"/>
    </row>
    <row r="5" spans="1:17">
      <c r="A5" s="91"/>
      <c r="B5" s="91"/>
      <c r="C5" s="91"/>
      <c r="D5" s="91"/>
      <c r="E5" s="91"/>
      <c r="F5" s="91"/>
      <c r="G5" s="91"/>
      <c r="H5" s="91"/>
      <c r="I5" s="99"/>
      <c r="J5" s="100"/>
      <c r="K5" s="91"/>
      <c r="L5" s="91"/>
      <c r="M5" s="91"/>
      <c r="N5" s="91"/>
      <c r="O5" s="101"/>
      <c r="P5" s="91"/>
      <c r="Q5" s="91"/>
    </row>
    <row r="6" spans="1:17" ht="79.5" customHeight="1">
      <c r="A6" s="309" t="s">
        <v>133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</row>
    <row r="7" spans="1:17" ht="25.5" customHeight="1" thickBot="1">
      <c r="A7" s="90"/>
      <c r="B7" s="102" t="s">
        <v>34</v>
      </c>
      <c r="C7" s="87"/>
      <c r="D7" s="87"/>
      <c r="E7" s="87"/>
      <c r="F7" s="87"/>
      <c r="G7" s="87"/>
      <c r="H7" s="87" t="s">
        <v>73</v>
      </c>
      <c r="I7" s="103"/>
      <c r="J7" s="88"/>
      <c r="K7" s="89"/>
      <c r="L7" s="89"/>
      <c r="M7" s="89"/>
      <c r="N7" s="89"/>
      <c r="O7" s="89"/>
      <c r="P7" s="101"/>
      <c r="Q7" s="91" t="s">
        <v>18</v>
      </c>
    </row>
    <row r="8" spans="1:17" s="34" customFormat="1" ht="26.25" customHeight="1" thickBot="1">
      <c r="A8" s="125"/>
      <c r="B8" s="130"/>
      <c r="C8" s="35"/>
      <c r="D8" s="35"/>
      <c r="E8" s="36"/>
      <c r="F8" s="122" t="s">
        <v>35</v>
      </c>
      <c r="G8" s="220" t="s">
        <v>29</v>
      </c>
      <c r="H8" s="220" t="s">
        <v>30</v>
      </c>
      <c r="I8" s="220" t="s">
        <v>36</v>
      </c>
      <c r="J8" s="220" t="s">
        <v>37</v>
      </c>
      <c r="K8" s="208" t="s">
        <v>38</v>
      </c>
      <c r="L8" s="208" t="s">
        <v>39</v>
      </c>
      <c r="M8" s="208" t="s">
        <v>40</v>
      </c>
      <c r="N8" s="208" t="s">
        <v>41</v>
      </c>
      <c r="O8" s="207">
        <v>2025</v>
      </c>
      <c r="P8" s="221">
        <v>2026</v>
      </c>
      <c r="Q8" s="221">
        <v>2027</v>
      </c>
    </row>
    <row r="9" spans="1:17" s="34" customFormat="1" ht="18.75" customHeight="1" thickTop="1">
      <c r="A9" s="125"/>
      <c r="B9" s="210"/>
      <c r="C9" s="209"/>
      <c r="D9" s="209"/>
      <c r="E9" s="209"/>
      <c r="F9" s="211">
        <v>1</v>
      </c>
      <c r="G9" s="212">
        <v>2</v>
      </c>
      <c r="H9" s="212">
        <v>3</v>
      </c>
      <c r="I9" s="222">
        <v>4</v>
      </c>
      <c r="J9" s="212">
        <v>5</v>
      </c>
      <c r="K9" s="212">
        <v>7</v>
      </c>
      <c r="L9" s="212">
        <v>8</v>
      </c>
      <c r="M9" s="212">
        <v>9</v>
      </c>
      <c r="N9" s="212">
        <v>10</v>
      </c>
      <c r="O9" s="223">
        <v>6</v>
      </c>
      <c r="P9" s="212">
        <v>7</v>
      </c>
      <c r="Q9" s="224">
        <v>8</v>
      </c>
    </row>
    <row r="10" spans="1:17" s="34" customFormat="1" ht="18.75" customHeight="1">
      <c r="A10" s="125"/>
      <c r="B10" s="320" t="s">
        <v>116</v>
      </c>
      <c r="C10" s="321"/>
      <c r="D10" s="321"/>
      <c r="E10" s="321"/>
      <c r="F10" s="322"/>
      <c r="G10" s="225">
        <v>0</v>
      </c>
      <c r="H10" s="225">
        <v>0</v>
      </c>
      <c r="I10" s="187">
        <v>0</v>
      </c>
      <c r="J10" s="141">
        <v>0</v>
      </c>
      <c r="K10" s="212"/>
      <c r="L10" s="212"/>
      <c r="M10" s="212"/>
      <c r="N10" s="212"/>
      <c r="O10" s="144">
        <v>0</v>
      </c>
      <c r="P10" s="144">
        <v>111400</v>
      </c>
      <c r="Q10" s="144">
        <v>237700</v>
      </c>
    </row>
    <row r="11" spans="1:17" s="34" customFormat="1" ht="14.25" customHeight="1">
      <c r="A11" s="126"/>
      <c r="B11" s="311" t="s">
        <v>48</v>
      </c>
      <c r="C11" s="312"/>
      <c r="D11" s="312"/>
      <c r="E11" s="312"/>
      <c r="F11" s="313"/>
      <c r="G11" s="131">
        <v>1</v>
      </c>
      <c r="H11" s="131">
        <v>0</v>
      </c>
      <c r="I11" s="132">
        <v>0</v>
      </c>
      <c r="J11" s="133">
        <v>0</v>
      </c>
      <c r="K11" s="134">
        <v>3576900</v>
      </c>
      <c r="L11" s="135">
        <v>0</v>
      </c>
      <c r="M11" s="135">
        <v>0</v>
      </c>
      <c r="N11" s="136">
        <v>0</v>
      </c>
      <c r="O11" s="137">
        <f>O15+O21+O29+O35+O43</f>
        <v>1994771.06</v>
      </c>
      <c r="P11" s="137">
        <f>P15+P21+P29+P35+P43</f>
        <v>1140200</v>
      </c>
      <c r="Q11" s="137">
        <f>Q15+Q21+Q29+Q35+Q43</f>
        <v>1175900</v>
      </c>
    </row>
    <row r="12" spans="1:17" s="34" customFormat="1" ht="26.25" customHeight="1">
      <c r="A12" s="126"/>
      <c r="B12" s="138"/>
      <c r="C12" s="314" t="s">
        <v>49</v>
      </c>
      <c r="D12" s="315"/>
      <c r="E12" s="315"/>
      <c r="F12" s="316"/>
      <c r="G12" s="139">
        <v>1</v>
      </c>
      <c r="H12" s="139">
        <v>2</v>
      </c>
      <c r="I12" s="140">
        <v>0</v>
      </c>
      <c r="J12" s="141">
        <v>0</v>
      </c>
      <c r="K12" s="142">
        <v>738500</v>
      </c>
      <c r="L12" s="143">
        <v>0</v>
      </c>
      <c r="M12" s="143">
        <v>0</v>
      </c>
      <c r="N12" s="32">
        <v>0</v>
      </c>
      <c r="O12" s="144">
        <f t="shared" ref="O12:Q15" si="0">O13</f>
        <v>516700</v>
      </c>
      <c r="P12" s="144">
        <f t="shared" si="0"/>
        <v>325500</v>
      </c>
      <c r="Q12" s="144">
        <f t="shared" si="0"/>
        <v>325500</v>
      </c>
    </row>
    <row r="13" spans="1:17" s="128" customFormat="1" ht="53.25" customHeight="1">
      <c r="A13" s="127"/>
      <c r="B13" s="145"/>
      <c r="C13" s="39"/>
      <c r="D13" s="317" t="s">
        <v>101</v>
      </c>
      <c r="E13" s="318"/>
      <c r="F13" s="319"/>
      <c r="G13" s="131">
        <v>1</v>
      </c>
      <c r="H13" s="131">
        <v>2</v>
      </c>
      <c r="I13" s="132">
        <v>5200000000</v>
      </c>
      <c r="J13" s="133">
        <v>0</v>
      </c>
      <c r="K13" s="146">
        <v>738500</v>
      </c>
      <c r="L13" s="147">
        <v>0</v>
      </c>
      <c r="M13" s="147">
        <v>0</v>
      </c>
      <c r="N13" s="148">
        <v>0</v>
      </c>
      <c r="O13" s="137">
        <f>O14</f>
        <v>516700</v>
      </c>
      <c r="P13" s="137">
        <f t="shared" si="0"/>
        <v>325500</v>
      </c>
      <c r="Q13" s="137">
        <f t="shared" si="0"/>
        <v>325500</v>
      </c>
    </row>
    <row r="14" spans="1:17" s="128" customFormat="1" ht="19.5" customHeight="1">
      <c r="A14" s="127"/>
      <c r="B14" s="272" t="s">
        <v>112</v>
      </c>
      <c r="C14" s="273"/>
      <c r="D14" s="273"/>
      <c r="E14" s="273"/>
      <c r="F14" s="274"/>
      <c r="G14" s="131">
        <v>1</v>
      </c>
      <c r="H14" s="131">
        <v>2</v>
      </c>
      <c r="I14" s="132">
        <v>5240000000</v>
      </c>
      <c r="J14" s="133">
        <v>0</v>
      </c>
      <c r="K14" s="146"/>
      <c r="L14" s="147"/>
      <c r="M14" s="147"/>
      <c r="N14" s="148"/>
      <c r="O14" s="137">
        <f>O15</f>
        <v>516700</v>
      </c>
      <c r="P14" s="137">
        <f>P15</f>
        <v>325500</v>
      </c>
      <c r="Q14" s="137">
        <f>Q15</f>
        <v>325500</v>
      </c>
    </row>
    <row r="15" spans="1:17" s="34" customFormat="1" ht="27" customHeight="1">
      <c r="A15" s="126"/>
      <c r="B15" s="149"/>
      <c r="C15" s="150"/>
      <c r="D15" s="275" t="s">
        <v>103</v>
      </c>
      <c r="E15" s="276"/>
      <c r="F15" s="305"/>
      <c r="G15" s="152">
        <v>1</v>
      </c>
      <c r="H15" s="152">
        <v>2</v>
      </c>
      <c r="I15" s="153">
        <v>5240500000</v>
      </c>
      <c r="J15" s="154">
        <v>0</v>
      </c>
      <c r="K15" s="142">
        <v>738500</v>
      </c>
      <c r="L15" s="143">
        <v>0</v>
      </c>
      <c r="M15" s="143">
        <v>0</v>
      </c>
      <c r="N15" s="32">
        <v>0</v>
      </c>
      <c r="O15" s="155">
        <f t="shared" si="0"/>
        <v>516700</v>
      </c>
      <c r="P15" s="155">
        <f t="shared" si="0"/>
        <v>325500</v>
      </c>
      <c r="Q15" s="155">
        <f t="shared" si="0"/>
        <v>325500</v>
      </c>
    </row>
    <row r="16" spans="1:17" s="34" customFormat="1" ht="14.25" customHeight="1">
      <c r="A16" s="126"/>
      <c r="B16" s="145"/>
      <c r="C16" s="40"/>
      <c r="D16" s="151"/>
      <c r="E16" s="275" t="s">
        <v>50</v>
      </c>
      <c r="F16" s="305"/>
      <c r="G16" s="152">
        <v>1</v>
      </c>
      <c r="H16" s="152">
        <v>2</v>
      </c>
      <c r="I16" s="153">
        <v>5240510010</v>
      </c>
      <c r="J16" s="154">
        <v>0</v>
      </c>
      <c r="K16" s="142">
        <v>738500</v>
      </c>
      <c r="L16" s="143">
        <v>0</v>
      </c>
      <c r="M16" s="143">
        <v>0</v>
      </c>
      <c r="N16" s="32">
        <v>0</v>
      </c>
      <c r="O16" s="155">
        <f>O17</f>
        <v>516700</v>
      </c>
      <c r="P16" s="155">
        <f>P17</f>
        <v>325500</v>
      </c>
      <c r="Q16" s="155">
        <f>Q17</f>
        <v>325500</v>
      </c>
    </row>
    <row r="17" spans="1:17" s="34" customFormat="1" ht="26.25" customHeight="1">
      <c r="A17" s="126"/>
      <c r="B17" s="145"/>
      <c r="C17" s="40"/>
      <c r="D17" s="156"/>
      <c r="E17" s="151"/>
      <c r="F17" s="41" t="s">
        <v>51</v>
      </c>
      <c r="G17" s="152">
        <v>1</v>
      </c>
      <c r="H17" s="152">
        <v>2</v>
      </c>
      <c r="I17" s="153">
        <v>5240510010</v>
      </c>
      <c r="J17" s="154">
        <v>120</v>
      </c>
      <c r="K17" s="142">
        <v>738500</v>
      </c>
      <c r="L17" s="143">
        <v>0</v>
      </c>
      <c r="M17" s="143">
        <v>0</v>
      </c>
      <c r="N17" s="32">
        <v>0</v>
      </c>
      <c r="O17" s="155">
        <f>'Приложение 5'!X18</f>
        <v>516700</v>
      </c>
      <c r="P17" s="155">
        <f>'Приложение 5'!Y18</f>
        <v>325500</v>
      </c>
      <c r="Q17" s="155">
        <f>'Приложение 5'!Z18</f>
        <v>325500</v>
      </c>
    </row>
    <row r="18" spans="1:17" s="34" customFormat="1" ht="41.25" customHeight="1">
      <c r="A18" s="126"/>
      <c r="B18" s="138"/>
      <c r="C18" s="314" t="s">
        <v>54</v>
      </c>
      <c r="D18" s="315"/>
      <c r="E18" s="315"/>
      <c r="F18" s="316"/>
      <c r="G18" s="139">
        <v>1</v>
      </c>
      <c r="H18" s="139">
        <v>4</v>
      </c>
      <c r="I18" s="140">
        <v>0</v>
      </c>
      <c r="J18" s="141">
        <v>0</v>
      </c>
      <c r="K18" s="142">
        <v>2828400</v>
      </c>
      <c r="L18" s="143">
        <v>0</v>
      </c>
      <c r="M18" s="143">
        <v>0</v>
      </c>
      <c r="N18" s="32">
        <v>0</v>
      </c>
      <c r="O18" s="157">
        <f t="shared" ref="O18:Q19" si="1">O19</f>
        <v>1260770.06</v>
      </c>
      <c r="P18" s="157">
        <f t="shared" si="1"/>
        <v>788889</v>
      </c>
      <c r="Q18" s="157">
        <f t="shared" si="1"/>
        <v>824589</v>
      </c>
    </row>
    <row r="19" spans="1:17" s="128" customFormat="1" ht="42.75" customHeight="1">
      <c r="A19" s="127"/>
      <c r="B19" s="145"/>
      <c r="C19" s="39"/>
      <c r="D19" s="275" t="s">
        <v>101</v>
      </c>
      <c r="E19" s="276"/>
      <c r="F19" s="277"/>
      <c r="G19" s="158">
        <v>1</v>
      </c>
      <c r="H19" s="158">
        <v>4</v>
      </c>
      <c r="I19" s="159">
        <v>5200000000</v>
      </c>
      <c r="J19" s="160">
        <v>0</v>
      </c>
      <c r="K19" s="134">
        <v>738500</v>
      </c>
      <c r="L19" s="135">
        <v>0</v>
      </c>
      <c r="M19" s="135">
        <v>0</v>
      </c>
      <c r="N19" s="136">
        <v>0</v>
      </c>
      <c r="O19" s="161">
        <f>O20</f>
        <v>1260770.06</v>
      </c>
      <c r="P19" s="161">
        <f t="shared" si="1"/>
        <v>788889</v>
      </c>
      <c r="Q19" s="161">
        <f t="shared" si="1"/>
        <v>824589</v>
      </c>
    </row>
    <row r="20" spans="1:17" s="128" customFormat="1" ht="20.25" customHeight="1">
      <c r="A20" s="127"/>
      <c r="B20" s="272" t="s">
        <v>112</v>
      </c>
      <c r="C20" s="273"/>
      <c r="D20" s="273"/>
      <c r="E20" s="273"/>
      <c r="F20" s="274"/>
      <c r="G20" s="158">
        <v>1</v>
      </c>
      <c r="H20" s="158">
        <v>4</v>
      </c>
      <c r="I20" s="159">
        <v>5240000000</v>
      </c>
      <c r="J20" s="160">
        <v>0</v>
      </c>
      <c r="K20" s="134"/>
      <c r="L20" s="135"/>
      <c r="M20" s="135"/>
      <c r="N20" s="136"/>
      <c r="O20" s="161">
        <f>O21</f>
        <v>1260770.06</v>
      </c>
      <c r="P20" s="161">
        <f>P21</f>
        <v>788889</v>
      </c>
      <c r="Q20" s="161">
        <f>Q21</f>
        <v>824589</v>
      </c>
    </row>
    <row r="21" spans="1:17" s="34" customFormat="1" ht="24.75" customHeight="1">
      <c r="A21" s="126"/>
      <c r="B21" s="149"/>
      <c r="C21" s="150"/>
      <c r="D21" s="275" t="s">
        <v>103</v>
      </c>
      <c r="E21" s="276"/>
      <c r="F21" s="305"/>
      <c r="G21" s="152">
        <v>1</v>
      </c>
      <c r="H21" s="152">
        <v>4</v>
      </c>
      <c r="I21" s="153">
        <v>5240500000</v>
      </c>
      <c r="J21" s="154">
        <v>0</v>
      </c>
      <c r="K21" s="142">
        <v>738500</v>
      </c>
      <c r="L21" s="143">
        <v>0</v>
      </c>
      <c r="M21" s="143">
        <v>0</v>
      </c>
      <c r="N21" s="32">
        <v>0</v>
      </c>
      <c r="O21" s="155">
        <f>'Приложение 5'!X24</f>
        <v>1260770.06</v>
      </c>
      <c r="P21" s="155">
        <f>'Приложение 5'!Y24</f>
        <v>788889</v>
      </c>
      <c r="Q21" s="155">
        <f>'Приложение 5'!Z24</f>
        <v>824589</v>
      </c>
    </row>
    <row r="22" spans="1:17" s="34" customFormat="1" ht="14.25" customHeight="1">
      <c r="A22" s="126"/>
      <c r="B22" s="145"/>
      <c r="C22" s="40"/>
      <c r="D22" s="151"/>
      <c r="E22" s="323" t="s">
        <v>118</v>
      </c>
      <c r="F22" s="323"/>
      <c r="G22" s="176">
        <v>1</v>
      </c>
      <c r="H22" s="176">
        <v>4</v>
      </c>
      <c r="I22" s="177">
        <v>5240510020</v>
      </c>
      <c r="J22" s="178">
        <v>0</v>
      </c>
      <c r="K22" s="226">
        <v>2828400</v>
      </c>
      <c r="L22" s="227">
        <v>0</v>
      </c>
      <c r="M22" s="227">
        <v>0</v>
      </c>
      <c r="N22" s="228">
        <v>0</v>
      </c>
      <c r="O22" s="155">
        <f>'Приложение 5'!X25</f>
        <v>1204370.06</v>
      </c>
      <c r="P22" s="155">
        <f>'Приложение 5'!Y25</f>
        <v>732489</v>
      </c>
      <c r="Q22" s="155">
        <f>'Приложение 5'!Z25</f>
        <v>768189</v>
      </c>
    </row>
    <row r="23" spans="1:17" s="34" customFormat="1" ht="24.75" customHeight="1">
      <c r="A23" s="126"/>
      <c r="B23" s="145"/>
      <c r="C23" s="40"/>
      <c r="D23" s="156"/>
      <c r="E23" s="151"/>
      <c r="F23" s="41" t="s">
        <v>51</v>
      </c>
      <c r="G23" s="152">
        <v>1</v>
      </c>
      <c r="H23" s="152">
        <v>4</v>
      </c>
      <c r="I23" s="153">
        <v>5240510020</v>
      </c>
      <c r="J23" s="154">
        <v>120</v>
      </c>
      <c r="K23" s="142">
        <v>1951600</v>
      </c>
      <c r="L23" s="143">
        <v>0</v>
      </c>
      <c r="M23" s="143">
        <v>0</v>
      </c>
      <c r="N23" s="32">
        <v>0</v>
      </c>
      <c r="O23" s="155">
        <f>'Приложение 5'!X26</f>
        <v>1028967</v>
      </c>
      <c r="P23" s="155">
        <f>'Приложение 5'!Y26</f>
        <v>732289</v>
      </c>
      <c r="Q23" s="155">
        <f>'Приложение 5'!Z26</f>
        <v>767989</v>
      </c>
    </row>
    <row r="24" spans="1:17" s="34" customFormat="1" ht="27.75" customHeight="1">
      <c r="A24" s="126"/>
      <c r="B24" s="145"/>
      <c r="C24" s="40"/>
      <c r="D24" s="156"/>
      <c r="E24" s="151"/>
      <c r="F24" s="41" t="s">
        <v>55</v>
      </c>
      <c r="G24" s="152">
        <v>1</v>
      </c>
      <c r="H24" s="152">
        <v>4</v>
      </c>
      <c r="I24" s="153">
        <v>5240510020</v>
      </c>
      <c r="J24" s="154">
        <v>240</v>
      </c>
      <c r="K24" s="142">
        <v>835700</v>
      </c>
      <c r="L24" s="143">
        <v>0</v>
      </c>
      <c r="M24" s="143">
        <v>0</v>
      </c>
      <c r="N24" s="32">
        <v>0</v>
      </c>
      <c r="O24" s="155">
        <f>'Приложение 5'!X30</f>
        <v>175403.06</v>
      </c>
      <c r="P24" s="155">
        <f>'Приложение 5'!Y30</f>
        <v>200</v>
      </c>
      <c r="Q24" s="155">
        <f>'Приложение 5'!Z30</f>
        <v>200</v>
      </c>
    </row>
    <row r="25" spans="1:17" s="34" customFormat="1" ht="53.25" customHeight="1">
      <c r="A25" s="126"/>
      <c r="B25" s="278" t="s">
        <v>126</v>
      </c>
      <c r="C25" s="279"/>
      <c r="D25" s="279"/>
      <c r="E25" s="279"/>
      <c r="F25" s="280"/>
      <c r="G25" s="152">
        <v>1</v>
      </c>
      <c r="H25" s="152">
        <v>4</v>
      </c>
      <c r="I25" s="153" t="s">
        <v>123</v>
      </c>
      <c r="J25" s="154">
        <v>0</v>
      </c>
      <c r="K25" s="142"/>
      <c r="L25" s="143"/>
      <c r="M25" s="143"/>
      <c r="N25" s="32"/>
      <c r="O25" s="155">
        <f>O26</f>
        <v>22200</v>
      </c>
      <c r="P25" s="155">
        <f>P26</f>
        <v>22200</v>
      </c>
      <c r="Q25" s="155">
        <f>Q26</f>
        <v>22200</v>
      </c>
    </row>
    <row r="26" spans="1:17" s="34" customFormat="1" ht="27.75" customHeight="1">
      <c r="A26" s="126"/>
      <c r="B26" s="145"/>
      <c r="C26" s="40"/>
      <c r="D26" s="156"/>
      <c r="E26" s="151"/>
      <c r="F26" s="41" t="s">
        <v>57</v>
      </c>
      <c r="G26" s="152">
        <v>1</v>
      </c>
      <c r="H26" s="152">
        <v>4</v>
      </c>
      <c r="I26" s="153" t="s">
        <v>123</v>
      </c>
      <c r="J26" s="154">
        <v>540</v>
      </c>
      <c r="K26" s="142"/>
      <c r="L26" s="143"/>
      <c r="M26" s="143"/>
      <c r="N26" s="32"/>
      <c r="O26" s="155">
        <f>'Приложение 5'!X34</f>
        <v>22200</v>
      </c>
      <c r="P26" s="155">
        <f>'Приложение 5'!Y34</f>
        <v>22200</v>
      </c>
      <c r="Q26" s="155">
        <f>'Приложение 5'!Z34</f>
        <v>22200</v>
      </c>
    </row>
    <row r="27" spans="1:17" s="34" customFormat="1" ht="81.75" customHeight="1">
      <c r="A27" s="126"/>
      <c r="B27" s="286" t="s">
        <v>127</v>
      </c>
      <c r="C27" s="287"/>
      <c r="D27" s="287"/>
      <c r="E27" s="287"/>
      <c r="F27" s="288"/>
      <c r="G27" s="152">
        <v>1</v>
      </c>
      <c r="H27" s="152">
        <v>4</v>
      </c>
      <c r="I27" s="153" t="s">
        <v>124</v>
      </c>
      <c r="J27" s="154">
        <v>0</v>
      </c>
      <c r="K27" s="142"/>
      <c r="L27" s="143"/>
      <c r="M27" s="143"/>
      <c r="N27" s="32"/>
      <c r="O27" s="155">
        <f>O28</f>
        <v>34200</v>
      </c>
      <c r="P27" s="155">
        <f>P28</f>
        <v>34200</v>
      </c>
      <c r="Q27" s="155">
        <f>Q28</f>
        <v>34200</v>
      </c>
    </row>
    <row r="28" spans="1:17" s="34" customFormat="1" ht="14.25" customHeight="1">
      <c r="A28" s="126"/>
      <c r="B28" s="145"/>
      <c r="C28" s="40"/>
      <c r="D28" s="156"/>
      <c r="E28" s="151"/>
      <c r="F28" s="41" t="s">
        <v>57</v>
      </c>
      <c r="G28" s="152">
        <v>1</v>
      </c>
      <c r="H28" s="152">
        <v>4</v>
      </c>
      <c r="I28" s="153" t="s">
        <v>124</v>
      </c>
      <c r="J28" s="154" t="s">
        <v>58</v>
      </c>
      <c r="K28" s="142">
        <v>26500</v>
      </c>
      <c r="L28" s="143">
        <v>0</v>
      </c>
      <c r="M28" s="143">
        <v>0</v>
      </c>
      <c r="N28" s="32">
        <v>0</v>
      </c>
      <c r="O28" s="155">
        <f>'Приложение 5'!X36</f>
        <v>34200</v>
      </c>
      <c r="P28" s="155">
        <f>'Приложение 5'!Y36</f>
        <v>34200</v>
      </c>
      <c r="Q28" s="155">
        <f>'Приложение 5'!Z36</f>
        <v>34200</v>
      </c>
    </row>
    <row r="29" spans="1:17" s="97" customFormat="1" ht="38.25" customHeight="1">
      <c r="A29" s="129"/>
      <c r="B29" s="164"/>
      <c r="C29" s="165"/>
      <c r="D29" s="297" t="s">
        <v>59</v>
      </c>
      <c r="E29" s="298"/>
      <c r="F29" s="299"/>
      <c r="G29" s="166">
        <v>1</v>
      </c>
      <c r="H29" s="166">
        <v>6</v>
      </c>
      <c r="I29" s="167">
        <v>0</v>
      </c>
      <c r="J29" s="168">
        <v>0</v>
      </c>
      <c r="K29" s="169"/>
      <c r="L29" s="170"/>
      <c r="M29" s="170"/>
      <c r="N29" s="171"/>
      <c r="O29" s="163">
        <f>O30</f>
        <v>25811</v>
      </c>
      <c r="P29" s="163">
        <f t="shared" ref="P29:Q32" si="2">P30</f>
        <v>25811</v>
      </c>
      <c r="Q29" s="163">
        <f t="shared" si="2"/>
        <v>25811</v>
      </c>
    </row>
    <row r="30" spans="1:17" s="97" customFormat="1" ht="42.75" customHeight="1">
      <c r="A30" s="129"/>
      <c r="B30" s="164"/>
      <c r="C30" s="165"/>
      <c r="D30" s="172"/>
      <c r="E30" s="303" t="s">
        <v>101</v>
      </c>
      <c r="F30" s="304"/>
      <c r="G30" s="173">
        <v>1</v>
      </c>
      <c r="H30" s="173">
        <v>6</v>
      </c>
      <c r="I30" s="174">
        <v>5200000000</v>
      </c>
      <c r="J30" s="175">
        <v>0</v>
      </c>
      <c r="K30" s="169"/>
      <c r="L30" s="170"/>
      <c r="M30" s="170"/>
      <c r="N30" s="171"/>
      <c r="O30" s="163">
        <f>O31</f>
        <v>25811</v>
      </c>
      <c r="P30" s="163">
        <f t="shared" si="2"/>
        <v>25811</v>
      </c>
      <c r="Q30" s="163">
        <f t="shared" si="2"/>
        <v>25811</v>
      </c>
    </row>
    <row r="31" spans="1:17" s="97" customFormat="1" ht="21.75" customHeight="1">
      <c r="A31" s="129"/>
      <c r="B31" s="300" t="s">
        <v>112</v>
      </c>
      <c r="C31" s="301"/>
      <c r="D31" s="301"/>
      <c r="E31" s="301"/>
      <c r="F31" s="302"/>
      <c r="G31" s="173">
        <v>1</v>
      </c>
      <c r="H31" s="173">
        <v>6</v>
      </c>
      <c r="I31" s="174">
        <v>5240000000</v>
      </c>
      <c r="J31" s="175">
        <v>0</v>
      </c>
      <c r="K31" s="169"/>
      <c r="L31" s="170"/>
      <c r="M31" s="170"/>
      <c r="N31" s="171"/>
      <c r="O31" s="163">
        <f>O32</f>
        <v>25811</v>
      </c>
      <c r="P31" s="163">
        <f>P32</f>
        <v>25811</v>
      </c>
      <c r="Q31" s="163">
        <f>Q32</f>
        <v>25811</v>
      </c>
    </row>
    <row r="32" spans="1:17" s="97" customFormat="1" ht="28.5" customHeight="1">
      <c r="A32" s="129"/>
      <c r="B32" s="164"/>
      <c r="C32" s="165"/>
      <c r="D32" s="172"/>
      <c r="E32" s="303" t="s">
        <v>103</v>
      </c>
      <c r="F32" s="304"/>
      <c r="G32" s="176">
        <v>1</v>
      </c>
      <c r="H32" s="176">
        <v>6</v>
      </c>
      <c r="I32" s="177">
        <v>5240500000</v>
      </c>
      <c r="J32" s="178">
        <v>0</v>
      </c>
      <c r="K32" s="169"/>
      <c r="L32" s="170"/>
      <c r="M32" s="170"/>
      <c r="N32" s="171"/>
      <c r="O32" s="163">
        <f>O33</f>
        <v>25811</v>
      </c>
      <c r="P32" s="163">
        <f t="shared" si="2"/>
        <v>25811</v>
      </c>
      <c r="Q32" s="163">
        <f t="shared" si="2"/>
        <v>25811</v>
      </c>
    </row>
    <row r="33" spans="1:17" s="97" customFormat="1" ht="60" customHeight="1">
      <c r="A33" s="129"/>
      <c r="B33" s="294" t="s">
        <v>125</v>
      </c>
      <c r="C33" s="295"/>
      <c r="D33" s="295"/>
      <c r="E33" s="295"/>
      <c r="F33" s="296"/>
      <c r="G33" s="176">
        <v>1</v>
      </c>
      <c r="H33" s="176">
        <v>6</v>
      </c>
      <c r="I33" s="177" t="s">
        <v>122</v>
      </c>
      <c r="J33" s="178">
        <v>0</v>
      </c>
      <c r="K33" s="169">
        <v>26500</v>
      </c>
      <c r="L33" s="170">
        <v>0</v>
      </c>
      <c r="M33" s="170">
        <v>0</v>
      </c>
      <c r="N33" s="171">
        <v>0</v>
      </c>
      <c r="O33" s="163">
        <f>O34</f>
        <v>25811</v>
      </c>
      <c r="P33" s="163">
        <f>P34</f>
        <v>25811</v>
      </c>
      <c r="Q33" s="163">
        <f>Q34</f>
        <v>25811</v>
      </c>
    </row>
    <row r="34" spans="1:17" s="97" customFormat="1" ht="15" customHeight="1">
      <c r="A34" s="129"/>
      <c r="B34" s="164"/>
      <c r="C34" s="179"/>
      <c r="D34" s="180"/>
      <c r="E34" s="181"/>
      <c r="F34" s="182" t="s">
        <v>57</v>
      </c>
      <c r="G34" s="176">
        <v>1</v>
      </c>
      <c r="H34" s="176">
        <v>6</v>
      </c>
      <c r="I34" s="177" t="s">
        <v>122</v>
      </c>
      <c r="J34" s="178" t="s">
        <v>58</v>
      </c>
      <c r="K34" s="169"/>
      <c r="L34" s="170"/>
      <c r="M34" s="170"/>
      <c r="N34" s="171"/>
      <c r="O34" s="163">
        <f>'Приложение 5'!X41</f>
        <v>25811</v>
      </c>
      <c r="P34" s="163">
        <f>'Приложение 5'!Y41</f>
        <v>25811</v>
      </c>
      <c r="Q34" s="163">
        <f>'Приложение 5'!Z41</f>
        <v>25811</v>
      </c>
    </row>
    <row r="35" spans="1:17" s="97" customFormat="1" ht="15" customHeight="1">
      <c r="A35" s="129"/>
      <c r="B35" s="164"/>
      <c r="C35" s="179"/>
      <c r="D35" s="180"/>
      <c r="E35" s="181"/>
      <c r="F35" s="229" t="s">
        <v>136</v>
      </c>
      <c r="G35" s="176">
        <v>1</v>
      </c>
      <c r="H35" s="176">
        <v>7</v>
      </c>
      <c r="I35" s="177">
        <v>0</v>
      </c>
      <c r="J35" s="178">
        <v>0</v>
      </c>
      <c r="K35" s="169"/>
      <c r="L35" s="170"/>
      <c r="M35" s="170"/>
      <c r="N35" s="171"/>
      <c r="O35" s="163">
        <f t="shared" ref="O35:Q37" si="3">O36</f>
        <v>188500</v>
      </c>
      <c r="P35" s="163">
        <f t="shared" si="3"/>
        <v>0</v>
      </c>
      <c r="Q35" s="163">
        <f t="shared" si="3"/>
        <v>0</v>
      </c>
    </row>
    <row r="36" spans="1:17" s="97" customFormat="1" ht="27" customHeight="1">
      <c r="A36" s="129"/>
      <c r="B36" s="164"/>
      <c r="C36" s="179"/>
      <c r="D36" s="180"/>
      <c r="E36" s="181"/>
      <c r="F36" s="182" t="s">
        <v>139</v>
      </c>
      <c r="G36" s="176">
        <v>1</v>
      </c>
      <c r="H36" s="176">
        <v>7</v>
      </c>
      <c r="I36" s="177">
        <v>7700000000</v>
      </c>
      <c r="J36" s="178">
        <v>0</v>
      </c>
      <c r="K36" s="169"/>
      <c r="L36" s="170"/>
      <c r="M36" s="170"/>
      <c r="N36" s="171"/>
      <c r="O36" s="163">
        <f t="shared" si="3"/>
        <v>188500</v>
      </c>
      <c r="P36" s="163">
        <f t="shared" si="3"/>
        <v>0</v>
      </c>
      <c r="Q36" s="163">
        <f t="shared" si="3"/>
        <v>0</v>
      </c>
    </row>
    <row r="37" spans="1:17" s="97" customFormat="1" ht="27" customHeight="1">
      <c r="A37" s="129"/>
      <c r="B37" s="164"/>
      <c r="C37" s="179"/>
      <c r="D37" s="180"/>
      <c r="E37" s="181"/>
      <c r="F37" s="182" t="s">
        <v>252</v>
      </c>
      <c r="G37" s="176">
        <v>1</v>
      </c>
      <c r="H37" s="176">
        <v>7</v>
      </c>
      <c r="I37" s="177">
        <v>7720010050</v>
      </c>
      <c r="J37" s="178">
        <v>0</v>
      </c>
      <c r="K37" s="169"/>
      <c r="L37" s="170"/>
      <c r="M37" s="170"/>
      <c r="N37" s="171"/>
      <c r="O37" s="163">
        <f t="shared" si="3"/>
        <v>188500</v>
      </c>
      <c r="P37" s="163">
        <f t="shared" si="3"/>
        <v>0</v>
      </c>
      <c r="Q37" s="163">
        <f t="shared" si="3"/>
        <v>0</v>
      </c>
    </row>
    <row r="38" spans="1:17" s="97" customFormat="1" ht="15" customHeight="1">
      <c r="A38" s="129"/>
      <c r="B38" s="164"/>
      <c r="C38" s="179"/>
      <c r="D38" s="180"/>
      <c r="E38" s="181"/>
      <c r="F38" s="182" t="s">
        <v>138</v>
      </c>
      <c r="G38" s="176">
        <v>1</v>
      </c>
      <c r="H38" s="176">
        <v>7</v>
      </c>
      <c r="I38" s="177">
        <v>7720010050</v>
      </c>
      <c r="J38" s="178">
        <v>800</v>
      </c>
      <c r="K38" s="169"/>
      <c r="L38" s="170"/>
      <c r="M38" s="170"/>
      <c r="N38" s="171"/>
      <c r="O38" s="163">
        <f>'Приложение 5'!X46</f>
        <v>188500</v>
      </c>
      <c r="P38" s="163">
        <f>'Приложение 5'!Y46</f>
        <v>0</v>
      </c>
      <c r="Q38" s="163">
        <f>'Приложение 5'!Z46</f>
        <v>0</v>
      </c>
    </row>
    <row r="39" spans="1:17" s="97" customFormat="1" ht="15" customHeight="1">
      <c r="A39" s="129"/>
      <c r="B39" s="164"/>
      <c r="C39" s="179"/>
      <c r="D39" s="180"/>
      <c r="E39" s="181"/>
      <c r="F39" s="182" t="s">
        <v>98</v>
      </c>
      <c r="G39" s="176">
        <v>1</v>
      </c>
      <c r="H39" s="176">
        <v>13</v>
      </c>
      <c r="I39" s="177">
        <v>0</v>
      </c>
      <c r="J39" s="178">
        <v>0</v>
      </c>
      <c r="K39" s="169"/>
      <c r="L39" s="170"/>
      <c r="M39" s="170"/>
      <c r="N39" s="171"/>
      <c r="O39" s="163">
        <f t="shared" ref="O39:Q41" si="4">O40</f>
        <v>2990</v>
      </c>
      <c r="P39" s="163">
        <f t="shared" si="4"/>
        <v>0</v>
      </c>
      <c r="Q39" s="163">
        <f t="shared" si="4"/>
        <v>0</v>
      </c>
    </row>
    <row r="40" spans="1:17" s="97" customFormat="1" ht="42" customHeight="1">
      <c r="A40" s="129"/>
      <c r="B40" s="306" t="s">
        <v>101</v>
      </c>
      <c r="C40" s="307"/>
      <c r="D40" s="307"/>
      <c r="E40" s="307"/>
      <c r="F40" s="308"/>
      <c r="G40" s="176">
        <v>1</v>
      </c>
      <c r="H40" s="176">
        <v>13</v>
      </c>
      <c r="I40" s="177">
        <v>5200000000</v>
      </c>
      <c r="J40" s="178">
        <v>0</v>
      </c>
      <c r="K40" s="169"/>
      <c r="L40" s="170"/>
      <c r="M40" s="170"/>
      <c r="N40" s="171"/>
      <c r="O40" s="163">
        <f t="shared" si="4"/>
        <v>2990</v>
      </c>
      <c r="P40" s="163">
        <f t="shared" si="4"/>
        <v>0</v>
      </c>
      <c r="Q40" s="163">
        <f t="shared" si="4"/>
        <v>0</v>
      </c>
    </row>
    <row r="41" spans="1:17" s="97" customFormat="1" ht="15" customHeight="1">
      <c r="A41" s="129"/>
      <c r="B41" s="300" t="s">
        <v>112</v>
      </c>
      <c r="C41" s="301"/>
      <c r="D41" s="301"/>
      <c r="E41" s="301"/>
      <c r="F41" s="302"/>
      <c r="G41" s="176">
        <v>1</v>
      </c>
      <c r="H41" s="176">
        <v>13</v>
      </c>
      <c r="I41" s="177">
        <v>5240000000</v>
      </c>
      <c r="J41" s="178">
        <v>0</v>
      </c>
      <c r="K41" s="169"/>
      <c r="L41" s="170"/>
      <c r="M41" s="170"/>
      <c r="N41" s="171"/>
      <c r="O41" s="163">
        <f t="shared" si="4"/>
        <v>2990</v>
      </c>
      <c r="P41" s="163">
        <f t="shared" si="4"/>
        <v>0</v>
      </c>
      <c r="Q41" s="163">
        <f t="shared" si="4"/>
        <v>0</v>
      </c>
    </row>
    <row r="42" spans="1:17" s="97" customFormat="1" ht="26.25" customHeight="1">
      <c r="A42" s="129"/>
      <c r="B42" s="164"/>
      <c r="C42" s="179"/>
      <c r="D42" s="180"/>
      <c r="E42" s="181"/>
      <c r="F42" s="182" t="s">
        <v>103</v>
      </c>
      <c r="G42" s="176">
        <v>1</v>
      </c>
      <c r="H42" s="176">
        <v>13</v>
      </c>
      <c r="I42" s="177">
        <v>5240500000</v>
      </c>
      <c r="J42" s="178">
        <v>0</v>
      </c>
      <c r="K42" s="169"/>
      <c r="L42" s="170"/>
      <c r="M42" s="170"/>
      <c r="N42" s="171"/>
      <c r="O42" s="163">
        <f t="shared" ref="O42:Q43" si="5">O43</f>
        <v>2990</v>
      </c>
      <c r="P42" s="163">
        <f t="shared" si="5"/>
        <v>0</v>
      </c>
      <c r="Q42" s="163">
        <f t="shared" si="5"/>
        <v>0</v>
      </c>
    </row>
    <row r="43" spans="1:17" s="97" customFormat="1" ht="25.5" customHeight="1">
      <c r="A43" s="129"/>
      <c r="B43" s="164"/>
      <c r="C43" s="179"/>
      <c r="D43" s="180"/>
      <c r="E43" s="181"/>
      <c r="F43" s="182" t="s">
        <v>97</v>
      </c>
      <c r="G43" s="176">
        <v>1</v>
      </c>
      <c r="H43" s="176">
        <v>13</v>
      </c>
      <c r="I43" s="177">
        <v>5240595100</v>
      </c>
      <c r="J43" s="178">
        <v>0</v>
      </c>
      <c r="K43" s="169"/>
      <c r="L43" s="170"/>
      <c r="M43" s="170"/>
      <c r="N43" s="171"/>
      <c r="O43" s="163">
        <f t="shared" si="5"/>
        <v>2990</v>
      </c>
      <c r="P43" s="163">
        <f t="shared" si="5"/>
        <v>0</v>
      </c>
      <c r="Q43" s="163">
        <f t="shared" si="5"/>
        <v>0</v>
      </c>
    </row>
    <row r="44" spans="1:17" s="97" customFormat="1" ht="15" customHeight="1">
      <c r="A44" s="129"/>
      <c r="B44" s="164"/>
      <c r="C44" s="179"/>
      <c r="D44" s="180"/>
      <c r="E44" s="181"/>
      <c r="F44" s="182" t="s">
        <v>96</v>
      </c>
      <c r="G44" s="176">
        <v>1</v>
      </c>
      <c r="H44" s="176">
        <v>13</v>
      </c>
      <c r="I44" s="177">
        <v>5240595100</v>
      </c>
      <c r="J44" s="178">
        <v>850</v>
      </c>
      <c r="K44" s="169"/>
      <c r="L44" s="170"/>
      <c r="M44" s="170"/>
      <c r="N44" s="171"/>
      <c r="O44" s="163">
        <f>'Приложение 5'!X53</f>
        <v>2990</v>
      </c>
      <c r="P44" s="163">
        <f>'Приложение 5'!Y53</f>
        <v>0</v>
      </c>
      <c r="Q44" s="163">
        <f>'Приложение 5'!Z53</f>
        <v>0</v>
      </c>
    </row>
    <row r="45" spans="1:17" s="34" customFormat="1" ht="14.25" customHeight="1">
      <c r="A45" s="126"/>
      <c r="B45" s="293" t="s">
        <v>60</v>
      </c>
      <c r="C45" s="293"/>
      <c r="D45" s="293"/>
      <c r="E45" s="293"/>
      <c r="F45" s="293"/>
      <c r="G45" s="139">
        <v>2</v>
      </c>
      <c r="H45" s="139">
        <v>0</v>
      </c>
      <c r="I45" s="140">
        <v>0</v>
      </c>
      <c r="J45" s="141">
        <v>0</v>
      </c>
      <c r="K45" s="142">
        <v>158200</v>
      </c>
      <c r="L45" s="143">
        <v>0</v>
      </c>
      <c r="M45" s="143">
        <v>0</v>
      </c>
      <c r="N45" s="32">
        <v>0</v>
      </c>
      <c r="O45" s="144">
        <f>O46</f>
        <v>182841.2</v>
      </c>
      <c r="P45" s="144">
        <f t="shared" ref="P45:Q49" si="6">P46</f>
        <v>199990.26</v>
      </c>
      <c r="Q45" s="144">
        <f t="shared" si="6"/>
        <v>207171.11</v>
      </c>
    </row>
    <row r="46" spans="1:17" s="34" customFormat="1" ht="15" customHeight="1">
      <c r="A46" s="126"/>
      <c r="B46" s="138"/>
      <c r="C46" s="292" t="s">
        <v>61</v>
      </c>
      <c r="D46" s="292"/>
      <c r="E46" s="292"/>
      <c r="F46" s="292"/>
      <c r="G46" s="139">
        <v>2</v>
      </c>
      <c r="H46" s="139">
        <v>3</v>
      </c>
      <c r="I46" s="140">
        <v>0</v>
      </c>
      <c r="J46" s="141">
        <v>0</v>
      </c>
      <c r="K46" s="142">
        <v>158200</v>
      </c>
      <c r="L46" s="143">
        <v>0</v>
      </c>
      <c r="M46" s="143">
        <v>0</v>
      </c>
      <c r="N46" s="32">
        <v>0</v>
      </c>
      <c r="O46" s="144">
        <f>O47</f>
        <v>182841.2</v>
      </c>
      <c r="P46" s="144">
        <f t="shared" si="6"/>
        <v>199990.26</v>
      </c>
      <c r="Q46" s="144">
        <f t="shared" si="6"/>
        <v>207171.11</v>
      </c>
    </row>
    <row r="47" spans="1:17" s="128" customFormat="1" ht="40.5" customHeight="1">
      <c r="A47" s="127"/>
      <c r="B47" s="145"/>
      <c r="C47" s="39"/>
      <c r="D47" s="275" t="s">
        <v>101</v>
      </c>
      <c r="E47" s="276"/>
      <c r="F47" s="277"/>
      <c r="G47" s="158">
        <v>2</v>
      </c>
      <c r="H47" s="158">
        <v>3</v>
      </c>
      <c r="I47" s="159">
        <v>5200000000</v>
      </c>
      <c r="J47" s="160">
        <v>0</v>
      </c>
      <c r="K47" s="134">
        <v>738500</v>
      </c>
      <c r="L47" s="135">
        <v>0</v>
      </c>
      <c r="M47" s="135">
        <v>0</v>
      </c>
      <c r="N47" s="136">
        <v>0</v>
      </c>
      <c r="O47" s="162">
        <f>O48</f>
        <v>182841.2</v>
      </c>
      <c r="P47" s="162">
        <f t="shared" si="6"/>
        <v>199990.26</v>
      </c>
      <c r="Q47" s="162">
        <f t="shared" si="6"/>
        <v>207171.11</v>
      </c>
    </row>
    <row r="48" spans="1:17" s="128" customFormat="1" ht="19.5" customHeight="1">
      <c r="A48" s="127"/>
      <c r="B48" s="272" t="s">
        <v>112</v>
      </c>
      <c r="C48" s="273"/>
      <c r="D48" s="273"/>
      <c r="E48" s="273"/>
      <c r="F48" s="274"/>
      <c r="G48" s="158">
        <v>2</v>
      </c>
      <c r="H48" s="158">
        <v>3</v>
      </c>
      <c r="I48" s="159">
        <v>5240000000</v>
      </c>
      <c r="J48" s="160">
        <v>0</v>
      </c>
      <c r="K48" s="134"/>
      <c r="L48" s="135"/>
      <c r="M48" s="135"/>
      <c r="N48" s="136"/>
      <c r="O48" s="162">
        <f>O49</f>
        <v>182841.2</v>
      </c>
      <c r="P48" s="162">
        <f>P49</f>
        <v>199990.26</v>
      </c>
      <c r="Q48" s="162">
        <f>Q49</f>
        <v>207171.11</v>
      </c>
    </row>
    <row r="49" spans="1:17" s="34" customFormat="1" ht="25.5" customHeight="1">
      <c r="A49" s="126"/>
      <c r="B49" s="145"/>
      <c r="C49" s="39"/>
      <c r="D49" s="285" t="s">
        <v>103</v>
      </c>
      <c r="E49" s="285"/>
      <c r="F49" s="285"/>
      <c r="G49" s="152">
        <v>2</v>
      </c>
      <c r="H49" s="152">
        <v>3</v>
      </c>
      <c r="I49" s="153">
        <v>5240500000</v>
      </c>
      <c r="J49" s="154">
        <v>0</v>
      </c>
      <c r="K49" s="142">
        <v>158200</v>
      </c>
      <c r="L49" s="143">
        <v>0</v>
      </c>
      <c r="M49" s="143">
        <v>0</v>
      </c>
      <c r="N49" s="32">
        <v>0</v>
      </c>
      <c r="O49" s="155">
        <f>O50</f>
        <v>182841.2</v>
      </c>
      <c r="P49" s="155">
        <f t="shared" si="6"/>
        <v>199990.26</v>
      </c>
      <c r="Q49" s="155">
        <f t="shared" si="6"/>
        <v>207171.11</v>
      </c>
    </row>
    <row r="50" spans="1:17" s="34" customFormat="1" ht="28.5" customHeight="1">
      <c r="A50" s="126"/>
      <c r="B50" s="145"/>
      <c r="C50" s="40"/>
      <c r="D50" s="151"/>
      <c r="E50" s="285" t="s">
        <v>99</v>
      </c>
      <c r="F50" s="285"/>
      <c r="G50" s="152">
        <v>2</v>
      </c>
      <c r="H50" s="152">
        <v>3</v>
      </c>
      <c r="I50" s="153">
        <v>5240551180</v>
      </c>
      <c r="J50" s="154">
        <v>0</v>
      </c>
      <c r="K50" s="142">
        <v>158200</v>
      </c>
      <c r="L50" s="143">
        <v>0</v>
      </c>
      <c r="M50" s="143">
        <v>0</v>
      </c>
      <c r="N50" s="32">
        <v>0</v>
      </c>
      <c r="O50" s="155">
        <f>O51+O52</f>
        <v>182841.2</v>
      </c>
      <c r="P50" s="155">
        <f>P51+P52</f>
        <v>199990.26</v>
      </c>
      <c r="Q50" s="155">
        <f>Q51+Q52</f>
        <v>207171.11</v>
      </c>
    </row>
    <row r="51" spans="1:17" s="34" customFormat="1" ht="26.25" customHeight="1">
      <c r="A51" s="126"/>
      <c r="B51" s="145"/>
      <c r="C51" s="40"/>
      <c r="D51" s="156"/>
      <c r="E51" s="151"/>
      <c r="F51" s="41" t="s">
        <v>51</v>
      </c>
      <c r="G51" s="152">
        <v>2</v>
      </c>
      <c r="H51" s="152">
        <v>3</v>
      </c>
      <c r="I51" s="153">
        <v>5240551180</v>
      </c>
      <c r="J51" s="154">
        <v>120</v>
      </c>
      <c r="K51" s="142">
        <v>144400</v>
      </c>
      <c r="L51" s="143">
        <v>0</v>
      </c>
      <c r="M51" s="143">
        <v>0</v>
      </c>
      <c r="N51" s="32">
        <v>0</v>
      </c>
      <c r="O51" s="155">
        <f>'Приложение 5'!X61</f>
        <v>174500</v>
      </c>
      <c r="P51" s="155">
        <f>'Приложение 5'!Y61</f>
        <v>192000</v>
      </c>
      <c r="Q51" s="155">
        <f>'Приложение 5'!Z61</f>
        <v>198000</v>
      </c>
    </row>
    <row r="52" spans="1:17" s="34" customFormat="1" ht="25.5" customHeight="1">
      <c r="A52" s="126"/>
      <c r="B52" s="145"/>
      <c r="C52" s="40"/>
      <c r="D52" s="156"/>
      <c r="E52" s="151"/>
      <c r="F52" s="41" t="s">
        <v>55</v>
      </c>
      <c r="G52" s="152">
        <v>2</v>
      </c>
      <c r="H52" s="152">
        <v>3</v>
      </c>
      <c r="I52" s="153">
        <v>5240551180</v>
      </c>
      <c r="J52" s="154">
        <v>240</v>
      </c>
      <c r="K52" s="142">
        <v>13800</v>
      </c>
      <c r="L52" s="143">
        <v>0</v>
      </c>
      <c r="M52" s="143">
        <v>0</v>
      </c>
      <c r="N52" s="32">
        <v>0</v>
      </c>
      <c r="O52" s="155">
        <f>'Приложение 5'!X64</f>
        <v>8341.2000000000007</v>
      </c>
      <c r="P52" s="155">
        <f>'Приложение 5'!Y64</f>
        <v>7990.26</v>
      </c>
      <c r="Q52" s="155">
        <f>'Приложение 5'!Z64</f>
        <v>9171.11</v>
      </c>
    </row>
    <row r="53" spans="1:17" s="34" customFormat="1" ht="30" customHeight="1">
      <c r="A53" s="126"/>
      <c r="B53" s="293" t="s">
        <v>63</v>
      </c>
      <c r="C53" s="293"/>
      <c r="D53" s="293"/>
      <c r="E53" s="293"/>
      <c r="F53" s="293"/>
      <c r="G53" s="139">
        <v>3</v>
      </c>
      <c r="H53" s="139">
        <v>0</v>
      </c>
      <c r="I53" s="140">
        <v>0</v>
      </c>
      <c r="J53" s="141">
        <v>0</v>
      </c>
      <c r="K53" s="142">
        <v>101200</v>
      </c>
      <c r="L53" s="143">
        <v>0</v>
      </c>
      <c r="M53" s="143">
        <v>0</v>
      </c>
      <c r="N53" s="32">
        <v>0</v>
      </c>
      <c r="O53" s="144">
        <f t="shared" ref="O53:O58" si="7">O54</f>
        <v>85932</v>
      </c>
      <c r="P53" s="144">
        <f t="shared" ref="P53:Q57" si="8">P54</f>
        <v>500</v>
      </c>
      <c r="Q53" s="144">
        <f t="shared" si="8"/>
        <v>500</v>
      </c>
    </row>
    <row r="54" spans="1:17" s="34" customFormat="1" ht="30" customHeight="1">
      <c r="A54" s="126"/>
      <c r="B54" s="138"/>
      <c r="C54" s="292" t="s">
        <v>93</v>
      </c>
      <c r="D54" s="292"/>
      <c r="E54" s="292"/>
      <c r="F54" s="292"/>
      <c r="G54" s="139">
        <v>3</v>
      </c>
      <c r="H54" s="139">
        <v>10</v>
      </c>
      <c r="I54" s="140">
        <v>0</v>
      </c>
      <c r="J54" s="141">
        <v>0</v>
      </c>
      <c r="K54" s="142">
        <v>60000</v>
      </c>
      <c r="L54" s="143">
        <v>0</v>
      </c>
      <c r="M54" s="143">
        <v>0</v>
      </c>
      <c r="N54" s="32">
        <v>0</v>
      </c>
      <c r="O54" s="144">
        <f t="shared" si="7"/>
        <v>85932</v>
      </c>
      <c r="P54" s="144">
        <f t="shared" si="8"/>
        <v>500</v>
      </c>
      <c r="Q54" s="144">
        <f t="shared" si="8"/>
        <v>500</v>
      </c>
    </row>
    <row r="55" spans="1:17" s="128" customFormat="1" ht="39.75" customHeight="1">
      <c r="A55" s="127"/>
      <c r="B55" s="145"/>
      <c r="C55" s="39"/>
      <c r="D55" s="275" t="s">
        <v>101</v>
      </c>
      <c r="E55" s="276"/>
      <c r="F55" s="277"/>
      <c r="G55" s="158">
        <v>3</v>
      </c>
      <c r="H55" s="158">
        <v>10</v>
      </c>
      <c r="I55" s="159">
        <v>5200000000</v>
      </c>
      <c r="J55" s="160">
        <v>0</v>
      </c>
      <c r="K55" s="134">
        <v>738500</v>
      </c>
      <c r="L55" s="135">
        <v>0</v>
      </c>
      <c r="M55" s="135">
        <v>0</v>
      </c>
      <c r="N55" s="136">
        <v>0</v>
      </c>
      <c r="O55" s="162">
        <f t="shared" si="7"/>
        <v>85932</v>
      </c>
      <c r="P55" s="162">
        <f t="shared" si="8"/>
        <v>500</v>
      </c>
      <c r="Q55" s="162">
        <f t="shared" si="8"/>
        <v>500</v>
      </c>
    </row>
    <row r="56" spans="1:17" s="128" customFormat="1" ht="20.25" customHeight="1">
      <c r="A56" s="127"/>
      <c r="B56" s="272" t="s">
        <v>112</v>
      </c>
      <c r="C56" s="273"/>
      <c r="D56" s="273"/>
      <c r="E56" s="273"/>
      <c r="F56" s="274"/>
      <c r="G56" s="158">
        <v>3</v>
      </c>
      <c r="H56" s="158">
        <v>10</v>
      </c>
      <c r="I56" s="159">
        <v>5240000000</v>
      </c>
      <c r="J56" s="160">
        <v>0</v>
      </c>
      <c r="K56" s="134"/>
      <c r="L56" s="135"/>
      <c r="M56" s="135"/>
      <c r="N56" s="136"/>
      <c r="O56" s="162">
        <f t="shared" si="7"/>
        <v>85932</v>
      </c>
      <c r="P56" s="162">
        <f>P57</f>
        <v>500</v>
      </c>
      <c r="Q56" s="162">
        <f>Q57</f>
        <v>500</v>
      </c>
    </row>
    <row r="57" spans="1:17" s="34" customFormat="1" ht="26.25" customHeight="1">
      <c r="A57" s="126"/>
      <c r="B57" s="145"/>
      <c r="C57" s="39"/>
      <c r="D57" s="285" t="s">
        <v>104</v>
      </c>
      <c r="E57" s="285"/>
      <c r="F57" s="285"/>
      <c r="G57" s="152">
        <v>3</v>
      </c>
      <c r="H57" s="152">
        <v>10</v>
      </c>
      <c r="I57" s="153">
        <v>5240100000</v>
      </c>
      <c r="J57" s="154">
        <v>0</v>
      </c>
      <c r="K57" s="142">
        <v>60000</v>
      </c>
      <c r="L57" s="143">
        <v>0</v>
      </c>
      <c r="M57" s="143">
        <v>0</v>
      </c>
      <c r="N57" s="32">
        <v>0</v>
      </c>
      <c r="O57" s="155">
        <f t="shared" si="7"/>
        <v>85932</v>
      </c>
      <c r="P57" s="155">
        <f t="shared" si="8"/>
        <v>500</v>
      </c>
      <c r="Q57" s="155">
        <f t="shared" si="8"/>
        <v>500</v>
      </c>
    </row>
    <row r="58" spans="1:17" s="34" customFormat="1" ht="24" customHeight="1">
      <c r="A58" s="126"/>
      <c r="B58" s="145"/>
      <c r="C58" s="40"/>
      <c r="D58" s="156"/>
      <c r="E58" s="151"/>
      <c r="F58" s="41" t="s">
        <v>110</v>
      </c>
      <c r="G58" s="152">
        <v>3</v>
      </c>
      <c r="H58" s="152">
        <v>10</v>
      </c>
      <c r="I58" s="153">
        <v>5240195020</v>
      </c>
      <c r="J58" s="154">
        <v>0</v>
      </c>
      <c r="K58" s="142">
        <v>60000</v>
      </c>
      <c r="L58" s="143">
        <v>0</v>
      </c>
      <c r="M58" s="143">
        <v>0</v>
      </c>
      <c r="N58" s="32">
        <v>0</v>
      </c>
      <c r="O58" s="155">
        <f t="shared" si="7"/>
        <v>85932</v>
      </c>
      <c r="P58" s="155">
        <f>P59</f>
        <v>500</v>
      </c>
      <c r="Q58" s="155">
        <f>Q59</f>
        <v>500</v>
      </c>
    </row>
    <row r="59" spans="1:17" s="34" customFormat="1" ht="30.75" customHeight="1">
      <c r="A59" s="126"/>
      <c r="B59" s="145"/>
      <c r="C59" s="40"/>
      <c r="D59" s="156"/>
      <c r="E59" s="151"/>
      <c r="F59" s="41" t="s">
        <v>55</v>
      </c>
      <c r="G59" s="152">
        <v>3</v>
      </c>
      <c r="H59" s="152">
        <v>10</v>
      </c>
      <c r="I59" s="153">
        <v>5240195020</v>
      </c>
      <c r="J59" s="154">
        <v>240</v>
      </c>
      <c r="K59" s="142">
        <v>60000</v>
      </c>
      <c r="L59" s="143">
        <v>0</v>
      </c>
      <c r="M59" s="143">
        <v>0</v>
      </c>
      <c r="N59" s="32">
        <v>0</v>
      </c>
      <c r="O59" s="155">
        <f>'Приложение 5'!X72</f>
        <v>85932</v>
      </c>
      <c r="P59" s="155">
        <f>'Приложение 5'!Y72</f>
        <v>500</v>
      </c>
      <c r="Q59" s="155">
        <f>'Приложение 5'!Z72</f>
        <v>500</v>
      </c>
    </row>
    <row r="60" spans="1:17" s="34" customFormat="1" ht="17.25" customHeight="1">
      <c r="A60" s="126"/>
      <c r="B60" s="272" t="s">
        <v>64</v>
      </c>
      <c r="C60" s="273"/>
      <c r="D60" s="273"/>
      <c r="E60" s="273"/>
      <c r="F60" s="274"/>
      <c r="G60" s="139">
        <v>4</v>
      </c>
      <c r="H60" s="139">
        <v>0</v>
      </c>
      <c r="I60" s="140">
        <v>0</v>
      </c>
      <c r="J60" s="141">
        <v>0</v>
      </c>
      <c r="K60" s="183"/>
      <c r="L60" s="184"/>
      <c r="M60" s="184"/>
      <c r="N60" s="38"/>
      <c r="O60" s="144">
        <f>O61</f>
        <v>417422.7</v>
      </c>
      <c r="P60" s="144">
        <f>P61</f>
        <v>420000</v>
      </c>
      <c r="Q60" s="144">
        <f>Q61</f>
        <v>556000</v>
      </c>
    </row>
    <row r="61" spans="1:17" s="34" customFormat="1" ht="14.25" customHeight="1">
      <c r="A61" s="126"/>
      <c r="B61" s="138"/>
      <c r="C61" s="292" t="s">
        <v>72</v>
      </c>
      <c r="D61" s="292"/>
      <c r="E61" s="292"/>
      <c r="F61" s="292"/>
      <c r="G61" s="139">
        <v>4</v>
      </c>
      <c r="H61" s="139">
        <v>9</v>
      </c>
      <c r="I61" s="140">
        <v>0</v>
      </c>
      <c r="J61" s="141">
        <v>0</v>
      </c>
      <c r="K61" s="142">
        <v>60000</v>
      </c>
      <c r="L61" s="143">
        <v>0</v>
      </c>
      <c r="M61" s="143">
        <v>0</v>
      </c>
      <c r="N61" s="32">
        <v>0</v>
      </c>
      <c r="O61" s="144">
        <f>O62</f>
        <v>417422.7</v>
      </c>
      <c r="P61" s="144">
        <f t="shared" ref="P61:Q64" si="9">P62</f>
        <v>420000</v>
      </c>
      <c r="Q61" s="144">
        <f t="shared" si="9"/>
        <v>556000</v>
      </c>
    </row>
    <row r="62" spans="1:17" s="128" customFormat="1" ht="39.75" customHeight="1">
      <c r="A62" s="127"/>
      <c r="B62" s="145"/>
      <c r="C62" s="39"/>
      <c r="D62" s="275" t="s">
        <v>101</v>
      </c>
      <c r="E62" s="276"/>
      <c r="F62" s="277"/>
      <c r="G62" s="158">
        <v>4</v>
      </c>
      <c r="H62" s="158">
        <v>9</v>
      </c>
      <c r="I62" s="159">
        <v>5200000000</v>
      </c>
      <c r="J62" s="160">
        <v>0</v>
      </c>
      <c r="K62" s="134">
        <v>738500</v>
      </c>
      <c r="L62" s="135">
        <v>0</v>
      </c>
      <c r="M62" s="135">
        <v>0</v>
      </c>
      <c r="N62" s="136">
        <v>0</v>
      </c>
      <c r="O62" s="162">
        <f>O63</f>
        <v>417422.7</v>
      </c>
      <c r="P62" s="162">
        <f t="shared" si="9"/>
        <v>420000</v>
      </c>
      <c r="Q62" s="162">
        <f t="shared" si="9"/>
        <v>556000</v>
      </c>
    </row>
    <row r="63" spans="1:17" s="128" customFormat="1" ht="18.75" customHeight="1">
      <c r="A63" s="127"/>
      <c r="B63" s="272" t="s">
        <v>112</v>
      </c>
      <c r="C63" s="273"/>
      <c r="D63" s="273"/>
      <c r="E63" s="273"/>
      <c r="F63" s="274"/>
      <c r="G63" s="158">
        <v>4</v>
      </c>
      <c r="H63" s="158">
        <v>9</v>
      </c>
      <c r="I63" s="159">
        <v>5240000000</v>
      </c>
      <c r="J63" s="160">
        <v>0</v>
      </c>
      <c r="K63" s="134"/>
      <c r="L63" s="135"/>
      <c r="M63" s="135"/>
      <c r="N63" s="136"/>
      <c r="O63" s="162">
        <f>O64</f>
        <v>417422.7</v>
      </c>
      <c r="P63" s="162">
        <f t="shared" si="9"/>
        <v>420000</v>
      </c>
      <c r="Q63" s="162">
        <f t="shared" si="9"/>
        <v>556000</v>
      </c>
    </row>
    <row r="64" spans="1:17" s="34" customFormat="1" ht="20.25" customHeight="1">
      <c r="A64" s="126"/>
      <c r="B64" s="145"/>
      <c r="C64" s="39"/>
      <c r="D64" s="285" t="s">
        <v>105</v>
      </c>
      <c r="E64" s="285"/>
      <c r="F64" s="285"/>
      <c r="G64" s="152">
        <v>4</v>
      </c>
      <c r="H64" s="152">
        <v>9</v>
      </c>
      <c r="I64" s="153">
        <v>5240200000</v>
      </c>
      <c r="J64" s="154">
        <v>0</v>
      </c>
      <c r="K64" s="142">
        <v>60000</v>
      </c>
      <c r="L64" s="143">
        <v>0</v>
      </c>
      <c r="M64" s="143">
        <v>0</v>
      </c>
      <c r="N64" s="32">
        <v>0</v>
      </c>
      <c r="O64" s="155">
        <f>O65</f>
        <v>417422.7</v>
      </c>
      <c r="P64" s="155">
        <f t="shared" si="9"/>
        <v>420000</v>
      </c>
      <c r="Q64" s="155">
        <f t="shared" si="9"/>
        <v>556000</v>
      </c>
    </row>
    <row r="65" spans="1:17" s="34" customFormat="1" ht="26.25" customHeight="1">
      <c r="A65" s="126"/>
      <c r="B65" s="145"/>
      <c r="C65" s="40"/>
      <c r="D65" s="151"/>
      <c r="E65" s="285" t="s">
        <v>65</v>
      </c>
      <c r="F65" s="285"/>
      <c r="G65" s="152">
        <v>4</v>
      </c>
      <c r="H65" s="152">
        <v>9</v>
      </c>
      <c r="I65" s="153" t="s">
        <v>251</v>
      </c>
      <c r="J65" s="154">
        <v>0</v>
      </c>
      <c r="K65" s="142">
        <v>60000</v>
      </c>
      <c r="L65" s="143">
        <v>0</v>
      </c>
      <c r="M65" s="143">
        <v>0</v>
      </c>
      <c r="N65" s="32">
        <v>0</v>
      </c>
      <c r="O65" s="155">
        <f>O66</f>
        <v>417422.7</v>
      </c>
      <c r="P65" s="155">
        <f>P66</f>
        <v>420000</v>
      </c>
      <c r="Q65" s="155">
        <f>Q66</f>
        <v>556000</v>
      </c>
    </row>
    <row r="66" spans="1:17" s="34" customFormat="1" ht="26.25" customHeight="1">
      <c r="A66" s="126"/>
      <c r="B66" s="145"/>
      <c r="C66" s="40"/>
      <c r="D66" s="156"/>
      <c r="E66" s="151"/>
      <c r="F66" s="41" t="s">
        <v>55</v>
      </c>
      <c r="G66" s="152">
        <v>4</v>
      </c>
      <c r="H66" s="152">
        <v>9</v>
      </c>
      <c r="I66" s="153" t="s">
        <v>251</v>
      </c>
      <c r="J66" s="154">
        <v>240</v>
      </c>
      <c r="K66" s="142">
        <v>60000</v>
      </c>
      <c r="L66" s="143">
        <v>0</v>
      </c>
      <c r="M66" s="143">
        <v>0</v>
      </c>
      <c r="N66" s="32">
        <v>0</v>
      </c>
      <c r="O66" s="155">
        <f>'Приложение 5'!X80</f>
        <v>417422.7</v>
      </c>
      <c r="P66" s="155">
        <f>'Приложение 5'!Y80</f>
        <v>420000</v>
      </c>
      <c r="Q66" s="155">
        <f>'Приложение 5'!Z80</f>
        <v>556000</v>
      </c>
    </row>
    <row r="67" spans="1:17" s="34" customFormat="1" ht="15" customHeight="1">
      <c r="A67" s="126"/>
      <c r="B67" s="293" t="s">
        <v>67</v>
      </c>
      <c r="C67" s="293"/>
      <c r="D67" s="293"/>
      <c r="E67" s="293"/>
      <c r="F67" s="293"/>
      <c r="G67" s="139">
        <v>5</v>
      </c>
      <c r="H67" s="139">
        <v>0</v>
      </c>
      <c r="I67" s="140">
        <v>0</v>
      </c>
      <c r="J67" s="141">
        <v>0</v>
      </c>
      <c r="K67" s="142">
        <v>2518700</v>
      </c>
      <c r="L67" s="143">
        <v>0</v>
      </c>
      <c r="M67" s="143">
        <v>0</v>
      </c>
      <c r="N67" s="32">
        <v>0</v>
      </c>
      <c r="O67" s="144">
        <f>O68+O74</f>
        <v>100500</v>
      </c>
      <c r="P67" s="144">
        <f>P74</f>
        <v>100</v>
      </c>
      <c r="Q67" s="144">
        <f>Q74</f>
        <v>100</v>
      </c>
    </row>
    <row r="68" spans="1:17" s="34" customFormat="1" ht="15" customHeight="1">
      <c r="A68" s="126"/>
      <c r="B68" s="272" t="s">
        <v>144</v>
      </c>
      <c r="C68" s="273"/>
      <c r="D68" s="273"/>
      <c r="E68" s="273"/>
      <c r="F68" s="274"/>
      <c r="G68" s="139">
        <v>5</v>
      </c>
      <c r="H68" s="139">
        <v>2</v>
      </c>
      <c r="I68" s="140">
        <v>0</v>
      </c>
      <c r="J68" s="141">
        <v>0</v>
      </c>
      <c r="K68" s="142"/>
      <c r="L68" s="143"/>
      <c r="M68" s="143"/>
      <c r="N68" s="32"/>
      <c r="O68" s="144">
        <f t="shared" ref="O68:Q72" si="10">O69</f>
        <v>78500</v>
      </c>
      <c r="P68" s="144">
        <f t="shared" si="10"/>
        <v>0</v>
      </c>
      <c r="Q68" s="144">
        <f t="shared" si="10"/>
        <v>0</v>
      </c>
    </row>
    <row r="69" spans="1:17" s="34" customFormat="1" ht="45" customHeight="1">
      <c r="A69" s="126"/>
      <c r="B69" s="278" t="s">
        <v>101</v>
      </c>
      <c r="C69" s="279"/>
      <c r="D69" s="279"/>
      <c r="E69" s="279"/>
      <c r="F69" s="280"/>
      <c r="G69" s="152">
        <v>5</v>
      </c>
      <c r="H69" s="152">
        <v>2</v>
      </c>
      <c r="I69" s="153">
        <v>5200000000</v>
      </c>
      <c r="J69" s="154">
        <v>0</v>
      </c>
      <c r="K69" s="142"/>
      <c r="L69" s="143"/>
      <c r="M69" s="143"/>
      <c r="N69" s="32"/>
      <c r="O69" s="155">
        <f t="shared" si="10"/>
        <v>78500</v>
      </c>
      <c r="P69" s="155">
        <f t="shared" si="10"/>
        <v>0</v>
      </c>
      <c r="Q69" s="155">
        <f t="shared" si="10"/>
        <v>0</v>
      </c>
    </row>
    <row r="70" spans="1:17" s="34" customFormat="1" ht="17.25" customHeight="1">
      <c r="A70" s="126"/>
      <c r="B70" s="278" t="s">
        <v>114</v>
      </c>
      <c r="C70" s="279"/>
      <c r="D70" s="279"/>
      <c r="E70" s="279"/>
      <c r="F70" s="280"/>
      <c r="G70" s="152">
        <v>5</v>
      </c>
      <c r="H70" s="152">
        <v>2</v>
      </c>
      <c r="I70" s="153">
        <v>5240000000</v>
      </c>
      <c r="J70" s="154">
        <v>0</v>
      </c>
      <c r="K70" s="142"/>
      <c r="L70" s="143"/>
      <c r="M70" s="143"/>
      <c r="N70" s="32"/>
      <c r="O70" s="155">
        <f t="shared" si="10"/>
        <v>78500</v>
      </c>
      <c r="P70" s="155">
        <f t="shared" si="10"/>
        <v>0</v>
      </c>
      <c r="Q70" s="155">
        <f t="shared" si="10"/>
        <v>0</v>
      </c>
    </row>
    <row r="71" spans="1:17" s="34" customFormat="1" ht="30.75" customHeight="1">
      <c r="A71" s="126"/>
      <c r="B71" s="278" t="s">
        <v>143</v>
      </c>
      <c r="C71" s="279"/>
      <c r="D71" s="279"/>
      <c r="E71" s="279"/>
      <c r="F71" s="280"/>
      <c r="G71" s="152">
        <v>5</v>
      </c>
      <c r="H71" s="152">
        <v>2</v>
      </c>
      <c r="I71" s="153">
        <v>5240600000</v>
      </c>
      <c r="J71" s="154">
        <v>0</v>
      </c>
      <c r="K71" s="142"/>
      <c r="L71" s="143"/>
      <c r="M71" s="143"/>
      <c r="N71" s="32"/>
      <c r="O71" s="155">
        <f t="shared" si="10"/>
        <v>78500</v>
      </c>
      <c r="P71" s="155">
        <f t="shared" si="10"/>
        <v>0</v>
      </c>
      <c r="Q71" s="155">
        <f t="shared" si="10"/>
        <v>0</v>
      </c>
    </row>
    <row r="72" spans="1:17" s="34" customFormat="1" ht="15" customHeight="1">
      <c r="A72" s="126"/>
      <c r="B72" s="278" t="s">
        <v>142</v>
      </c>
      <c r="C72" s="279"/>
      <c r="D72" s="279"/>
      <c r="E72" s="279"/>
      <c r="F72" s="280"/>
      <c r="G72" s="152">
        <v>5</v>
      </c>
      <c r="H72" s="152">
        <v>2</v>
      </c>
      <c r="I72" s="153">
        <v>5240690120</v>
      </c>
      <c r="J72" s="154">
        <v>0</v>
      </c>
      <c r="K72" s="142"/>
      <c r="L72" s="143"/>
      <c r="M72" s="143"/>
      <c r="N72" s="32"/>
      <c r="O72" s="155">
        <f t="shared" si="10"/>
        <v>78500</v>
      </c>
      <c r="P72" s="155">
        <f t="shared" si="10"/>
        <v>0</v>
      </c>
      <c r="Q72" s="155">
        <f t="shared" si="10"/>
        <v>0</v>
      </c>
    </row>
    <row r="73" spans="1:17" s="34" customFormat="1" ht="33" customHeight="1">
      <c r="A73" s="126"/>
      <c r="B73" s="278" t="s">
        <v>55</v>
      </c>
      <c r="C73" s="279"/>
      <c r="D73" s="279"/>
      <c r="E73" s="279"/>
      <c r="F73" s="280"/>
      <c r="G73" s="152">
        <v>5</v>
      </c>
      <c r="H73" s="152">
        <v>2</v>
      </c>
      <c r="I73" s="153">
        <v>5240690120</v>
      </c>
      <c r="J73" s="154">
        <v>240</v>
      </c>
      <c r="K73" s="142"/>
      <c r="L73" s="143"/>
      <c r="M73" s="143"/>
      <c r="N73" s="32"/>
      <c r="O73" s="155">
        <f>'Приложение 5'!X89</f>
        <v>78500</v>
      </c>
      <c r="P73" s="155">
        <f>'Приложение 5'!Y89</f>
        <v>0</v>
      </c>
      <c r="Q73" s="155">
        <f>'Приложение 5'!Z89</f>
        <v>0</v>
      </c>
    </row>
    <row r="74" spans="1:17" s="34" customFormat="1" ht="14.25" customHeight="1">
      <c r="A74" s="126"/>
      <c r="B74" s="138"/>
      <c r="C74" s="292" t="s">
        <v>68</v>
      </c>
      <c r="D74" s="292"/>
      <c r="E74" s="292"/>
      <c r="F74" s="292"/>
      <c r="G74" s="139">
        <v>5</v>
      </c>
      <c r="H74" s="139">
        <v>3</v>
      </c>
      <c r="I74" s="140">
        <v>0</v>
      </c>
      <c r="J74" s="141">
        <v>0</v>
      </c>
      <c r="K74" s="142">
        <v>2518700</v>
      </c>
      <c r="L74" s="143">
        <v>0</v>
      </c>
      <c r="M74" s="143">
        <v>0</v>
      </c>
      <c r="N74" s="32">
        <v>0</v>
      </c>
      <c r="O74" s="144">
        <f>O75+O80</f>
        <v>22000</v>
      </c>
      <c r="P74" s="144">
        <f>P75+P80</f>
        <v>100</v>
      </c>
      <c r="Q74" s="144">
        <f>Q75+Q80</f>
        <v>100</v>
      </c>
    </row>
    <row r="75" spans="1:17" s="128" customFormat="1" ht="39.75" customHeight="1">
      <c r="A75" s="127"/>
      <c r="B75" s="145"/>
      <c r="C75" s="39"/>
      <c r="D75" s="275" t="s">
        <v>101</v>
      </c>
      <c r="E75" s="276"/>
      <c r="F75" s="277"/>
      <c r="G75" s="158">
        <v>5</v>
      </c>
      <c r="H75" s="158">
        <v>3</v>
      </c>
      <c r="I75" s="159">
        <v>5200000000</v>
      </c>
      <c r="J75" s="160">
        <v>0</v>
      </c>
      <c r="K75" s="134">
        <v>738500</v>
      </c>
      <c r="L75" s="135">
        <v>0</v>
      </c>
      <c r="M75" s="135">
        <v>0</v>
      </c>
      <c r="N75" s="136">
        <v>0</v>
      </c>
      <c r="O75" s="162">
        <f>O76</f>
        <v>100</v>
      </c>
      <c r="P75" s="162">
        <f>P76</f>
        <v>100</v>
      </c>
      <c r="Q75" s="162">
        <f>Q76</f>
        <v>100</v>
      </c>
    </row>
    <row r="76" spans="1:17" s="128" customFormat="1" ht="21" customHeight="1">
      <c r="A76" s="127"/>
      <c r="B76" s="272" t="s">
        <v>112</v>
      </c>
      <c r="C76" s="273"/>
      <c r="D76" s="273"/>
      <c r="E76" s="273"/>
      <c r="F76" s="274"/>
      <c r="G76" s="158">
        <v>5</v>
      </c>
      <c r="H76" s="158">
        <v>3</v>
      </c>
      <c r="I76" s="159">
        <v>5240000000</v>
      </c>
      <c r="J76" s="160">
        <v>0</v>
      </c>
      <c r="K76" s="134"/>
      <c r="L76" s="135"/>
      <c r="M76" s="135"/>
      <c r="N76" s="136"/>
      <c r="O76" s="162">
        <f>O77</f>
        <v>100</v>
      </c>
      <c r="P76" s="162">
        <f t="shared" ref="P76:Q78" si="11">P77</f>
        <v>100</v>
      </c>
      <c r="Q76" s="162">
        <f t="shared" si="11"/>
        <v>100</v>
      </c>
    </row>
    <row r="77" spans="1:17" s="34" customFormat="1" ht="28.5" customHeight="1">
      <c r="A77" s="126"/>
      <c r="B77" s="145"/>
      <c r="C77" s="39"/>
      <c r="D77" s="285" t="s">
        <v>106</v>
      </c>
      <c r="E77" s="285"/>
      <c r="F77" s="285"/>
      <c r="G77" s="152">
        <v>5</v>
      </c>
      <c r="H77" s="152">
        <v>3</v>
      </c>
      <c r="I77" s="153">
        <v>5240300000</v>
      </c>
      <c r="J77" s="154">
        <v>0</v>
      </c>
      <c r="K77" s="142">
        <v>2518700</v>
      </c>
      <c r="L77" s="143">
        <v>0</v>
      </c>
      <c r="M77" s="143">
        <v>0</v>
      </c>
      <c r="N77" s="32">
        <v>0</v>
      </c>
      <c r="O77" s="155">
        <f>O78</f>
        <v>100</v>
      </c>
      <c r="P77" s="155">
        <f t="shared" si="11"/>
        <v>100</v>
      </c>
      <c r="Q77" s="155">
        <f t="shared" si="11"/>
        <v>100</v>
      </c>
    </row>
    <row r="78" spans="1:17" s="34" customFormat="1" ht="24.75" customHeight="1">
      <c r="A78" s="126"/>
      <c r="B78" s="145"/>
      <c r="C78" s="40"/>
      <c r="D78" s="151"/>
      <c r="E78" s="285" t="s">
        <v>111</v>
      </c>
      <c r="F78" s="285"/>
      <c r="G78" s="152">
        <v>5</v>
      </c>
      <c r="H78" s="152">
        <v>3</v>
      </c>
      <c r="I78" s="153">
        <v>5240395310</v>
      </c>
      <c r="J78" s="154">
        <v>0</v>
      </c>
      <c r="K78" s="142">
        <v>2518700</v>
      </c>
      <c r="L78" s="143">
        <v>0</v>
      </c>
      <c r="M78" s="143">
        <v>0</v>
      </c>
      <c r="N78" s="32">
        <v>0</v>
      </c>
      <c r="O78" s="155">
        <f>O79</f>
        <v>100</v>
      </c>
      <c r="P78" s="155">
        <f t="shared" si="11"/>
        <v>100</v>
      </c>
      <c r="Q78" s="155">
        <f t="shared" si="11"/>
        <v>100</v>
      </c>
    </row>
    <row r="79" spans="1:17" s="34" customFormat="1" ht="27.75" customHeight="1">
      <c r="A79" s="126"/>
      <c r="B79" s="145"/>
      <c r="C79" s="40"/>
      <c r="D79" s="156"/>
      <c r="E79" s="151"/>
      <c r="F79" s="41" t="s">
        <v>55</v>
      </c>
      <c r="G79" s="152">
        <v>5</v>
      </c>
      <c r="H79" s="152">
        <v>3</v>
      </c>
      <c r="I79" s="153">
        <v>5240395310</v>
      </c>
      <c r="J79" s="154">
        <v>240</v>
      </c>
      <c r="K79" s="142">
        <v>2518700</v>
      </c>
      <c r="L79" s="143">
        <v>0</v>
      </c>
      <c r="M79" s="143">
        <v>0</v>
      </c>
      <c r="N79" s="32">
        <v>0</v>
      </c>
      <c r="O79" s="155">
        <f>'Приложение 5'!X96</f>
        <v>100</v>
      </c>
      <c r="P79" s="155">
        <f>'Приложение 5'!Y96</f>
        <v>100</v>
      </c>
      <c r="Q79" s="155">
        <f>'Приложение 5'!Z96</f>
        <v>100</v>
      </c>
    </row>
    <row r="80" spans="1:17" s="34" customFormat="1" ht="27.75" customHeight="1">
      <c r="A80" s="126"/>
      <c r="B80" s="278" t="s">
        <v>233</v>
      </c>
      <c r="C80" s="279"/>
      <c r="D80" s="279"/>
      <c r="E80" s="279"/>
      <c r="F80" s="280"/>
      <c r="G80" s="152">
        <v>5</v>
      </c>
      <c r="H80" s="152">
        <v>3</v>
      </c>
      <c r="I80" s="153">
        <v>5250000000</v>
      </c>
      <c r="J80" s="154">
        <v>0</v>
      </c>
      <c r="K80" s="142"/>
      <c r="L80" s="143"/>
      <c r="M80" s="143"/>
      <c r="N80" s="32"/>
      <c r="O80" s="155">
        <f t="shared" ref="O80:Q82" si="12">O81</f>
        <v>21900</v>
      </c>
      <c r="P80" s="155">
        <f t="shared" si="12"/>
        <v>0</v>
      </c>
      <c r="Q80" s="155">
        <f t="shared" si="12"/>
        <v>0</v>
      </c>
    </row>
    <row r="81" spans="1:24" s="34" customFormat="1" ht="27.75" customHeight="1">
      <c r="A81" s="126"/>
      <c r="B81" s="278" t="s">
        <v>232</v>
      </c>
      <c r="C81" s="279"/>
      <c r="D81" s="279"/>
      <c r="E81" s="279"/>
      <c r="F81" s="280"/>
      <c r="G81" s="152">
        <v>5</v>
      </c>
      <c r="H81" s="152">
        <v>3</v>
      </c>
      <c r="I81" s="153" t="s">
        <v>235</v>
      </c>
      <c r="J81" s="154">
        <v>0</v>
      </c>
      <c r="K81" s="142"/>
      <c r="L81" s="143"/>
      <c r="M81" s="143"/>
      <c r="N81" s="32"/>
      <c r="O81" s="155">
        <f t="shared" si="12"/>
        <v>21900</v>
      </c>
      <c r="P81" s="155">
        <f t="shared" si="12"/>
        <v>0</v>
      </c>
      <c r="Q81" s="155">
        <f t="shared" si="12"/>
        <v>0</v>
      </c>
    </row>
    <row r="82" spans="1:24" s="34" customFormat="1" ht="27.75" customHeight="1">
      <c r="A82" s="126"/>
      <c r="B82" s="278" t="s">
        <v>231</v>
      </c>
      <c r="C82" s="279"/>
      <c r="D82" s="279"/>
      <c r="E82" s="279"/>
      <c r="F82" s="280"/>
      <c r="G82" s="152">
        <v>5</v>
      </c>
      <c r="H82" s="152">
        <v>3</v>
      </c>
      <c r="I82" s="153" t="s">
        <v>234</v>
      </c>
      <c r="J82" s="154">
        <v>0</v>
      </c>
      <c r="K82" s="142"/>
      <c r="L82" s="143"/>
      <c r="M82" s="143"/>
      <c r="N82" s="32"/>
      <c r="O82" s="155">
        <f t="shared" si="12"/>
        <v>21900</v>
      </c>
      <c r="P82" s="155">
        <f t="shared" si="12"/>
        <v>0</v>
      </c>
      <c r="Q82" s="155">
        <f t="shared" si="12"/>
        <v>0</v>
      </c>
    </row>
    <row r="83" spans="1:24" s="34" customFormat="1" ht="27.75" customHeight="1">
      <c r="A83" s="126"/>
      <c r="B83" s="278" t="s">
        <v>55</v>
      </c>
      <c r="C83" s="279"/>
      <c r="D83" s="279"/>
      <c r="E83" s="279"/>
      <c r="F83" s="280"/>
      <c r="G83" s="152">
        <v>5</v>
      </c>
      <c r="H83" s="152">
        <v>3</v>
      </c>
      <c r="I83" s="153" t="s">
        <v>234</v>
      </c>
      <c r="J83" s="154">
        <v>240</v>
      </c>
      <c r="K83" s="142"/>
      <c r="L83" s="143"/>
      <c r="M83" s="143"/>
      <c r="N83" s="32"/>
      <c r="O83" s="155">
        <f>'Приложение 5'!X102</f>
        <v>21900</v>
      </c>
      <c r="P83" s="155">
        <f>'Приложение 5'!Y102</f>
        <v>0</v>
      </c>
      <c r="Q83" s="155">
        <f>'Приложение 5'!Z102</f>
        <v>0</v>
      </c>
    </row>
    <row r="84" spans="1:24" s="34" customFormat="1" ht="21" customHeight="1">
      <c r="A84" s="126"/>
      <c r="B84" s="293" t="s">
        <v>69</v>
      </c>
      <c r="C84" s="293"/>
      <c r="D84" s="293"/>
      <c r="E84" s="293"/>
      <c r="F84" s="293"/>
      <c r="G84" s="139">
        <v>8</v>
      </c>
      <c r="H84" s="139">
        <v>0</v>
      </c>
      <c r="I84" s="140">
        <v>0</v>
      </c>
      <c r="J84" s="141">
        <v>0</v>
      </c>
      <c r="K84" s="142">
        <v>6434050</v>
      </c>
      <c r="L84" s="143">
        <v>0</v>
      </c>
      <c r="M84" s="143">
        <v>0</v>
      </c>
      <c r="N84" s="32">
        <v>0</v>
      </c>
      <c r="O84" s="157">
        <f t="shared" ref="O84:Q86" si="13">O85</f>
        <v>2819700</v>
      </c>
      <c r="P84" s="144">
        <f t="shared" si="13"/>
        <v>2783700</v>
      </c>
      <c r="Q84" s="144">
        <f t="shared" si="13"/>
        <v>2783700</v>
      </c>
    </row>
    <row r="85" spans="1:24" s="34" customFormat="1" ht="14.25" customHeight="1">
      <c r="A85" s="126"/>
      <c r="B85" s="138"/>
      <c r="C85" s="292" t="s">
        <v>70</v>
      </c>
      <c r="D85" s="292"/>
      <c r="E85" s="292"/>
      <c r="F85" s="292"/>
      <c r="G85" s="139">
        <v>8</v>
      </c>
      <c r="H85" s="139">
        <v>1</v>
      </c>
      <c r="I85" s="140">
        <v>0</v>
      </c>
      <c r="J85" s="141">
        <v>0</v>
      </c>
      <c r="K85" s="142">
        <v>6434050</v>
      </c>
      <c r="L85" s="143">
        <v>0</v>
      </c>
      <c r="M85" s="143">
        <v>0</v>
      </c>
      <c r="N85" s="32">
        <v>0</v>
      </c>
      <c r="O85" s="157">
        <f t="shared" si="13"/>
        <v>2819700</v>
      </c>
      <c r="P85" s="144">
        <f t="shared" si="13"/>
        <v>2783700</v>
      </c>
      <c r="Q85" s="144">
        <f t="shared" si="13"/>
        <v>2783700</v>
      </c>
    </row>
    <row r="86" spans="1:24" s="128" customFormat="1" ht="41.25" customHeight="1">
      <c r="A86" s="127"/>
      <c r="B86" s="145"/>
      <c r="C86" s="39"/>
      <c r="D86" s="275" t="s">
        <v>101</v>
      </c>
      <c r="E86" s="276"/>
      <c r="F86" s="277"/>
      <c r="G86" s="158">
        <v>8</v>
      </c>
      <c r="H86" s="158">
        <v>1</v>
      </c>
      <c r="I86" s="159">
        <v>5200000000</v>
      </c>
      <c r="J86" s="160">
        <v>0</v>
      </c>
      <c r="K86" s="134">
        <v>738500</v>
      </c>
      <c r="L86" s="135">
        <v>0</v>
      </c>
      <c r="M86" s="135">
        <v>0</v>
      </c>
      <c r="N86" s="136">
        <v>0</v>
      </c>
      <c r="O86" s="161">
        <f>O87</f>
        <v>2819700</v>
      </c>
      <c r="P86" s="161">
        <f t="shared" si="13"/>
        <v>2783700</v>
      </c>
      <c r="Q86" s="161">
        <f t="shared" si="13"/>
        <v>2783700</v>
      </c>
    </row>
    <row r="87" spans="1:24" s="128" customFormat="1" ht="24" customHeight="1">
      <c r="A87" s="127"/>
      <c r="B87" s="272" t="s">
        <v>114</v>
      </c>
      <c r="C87" s="273"/>
      <c r="D87" s="273"/>
      <c r="E87" s="273"/>
      <c r="F87" s="274"/>
      <c r="G87" s="158">
        <v>8</v>
      </c>
      <c r="H87" s="158">
        <v>1</v>
      </c>
      <c r="I87" s="159">
        <v>5240000000</v>
      </c>
      <c r="J87" s="160">
        <v>0</v>
      </c>
      <c r="K87" s="134"/>
      <c r="L87" s="135"/>
      <c r="M87" s="135"/>
      <c r="N87" s="136"/>
      <c r="O87" s="161">
        <f>O88</f>
        <v>2819700</v>
      </c>
      <c r="P87" s="161">
        <f>P88</f>
        <v>2783700</v>
      </c>
      <c r="Q87" s="161">
        <f>Q88</f>
        <v>2783700</v>
      </c>
    </row>
    <row r="88" spans="1:24" s="34" customFormat="1" ht="30" customHeight="1">
      <c r="A88" s="126"/>
      <c r="B88" s="145"/>
      <c r="C88" s="39"/>
      <c r="D88" s="285" t="s">
        <v>107</v>
      </c>
      <c r="E88" s="285"/>
      <c r="F88" s="285"/>
      <c r="G88" s="152">
        <v>8</v>
      </c>
      <c r="H88" s="152">
        <v>1</v>
      </c>
      <c r="I88" s="153">
        <v>5240400000</v>
      </c>
      <c r="J88" s="154">
        <v>0</v>
      </c>
      <c r="K88" s="142">
        <v>6434050</v>
      </c>
      <c r="L88" s="143">
        <v>0</v>
      </c>
      <c r="M88" s="143">
        <v>0</v>
      </c>
      <c r="N88" s="32">
        <v>0</v>
      </c>
      <c r="O88" s="163">
        <f>O89+O91+O93</f>
        <v>2819700</v>
      </c>
      <c r="P88" s="163">
        <f>P91+P89</f>
        <v>2783700</v>
      </c>
      <c r="Q88" s="163">
        <f>Q91+Q89</f>
        <v>2783700</v>
      </c>
    </row>
    <row r="89" spans="1:24" s="34" customFormat="1" ht="36" customHeight="1">
      <c r="A89" s="126"/>
      <c r="B89" s="286" t="s">
        <v>113</v>
      </c>
      <c r="C89" s="287"/>
      <c r="D89" s="287"/>
      <c r="E89" s="287"/>
      <c r="F89" s="288"/>
      <c r="G89" s="152">
        <v>8</v>
      </c>
      <c r="H89" s="152">
        <v>1</v>
      </c>
      <c r="I89" s="153">
        <v>5240495220</v>
      </c>
      <c r="J89" s="154">
        <v>0</v>
      </c>
      <c r="K89" s="142">
        <v>5655700</v>
      </c>
      <c r="L89" s="143">
        <v>0</v>
      </c>
      <c r="M89" s="143">
        <v>0</v>
      </c>
      <c r="N89" s="32">
        <v>0</v>
      </c>
      <c r="O89" s="163">
        <f>O90</f>
        <v>36200</v>
      </c>
      <c r="P89" s="163">
        <f>P90+P93</f>
        <v>200</v>
      </c>
      <c r="Q89" s="163">
        <f>Q90+Q93</f>
        <v>200</v>
      </c>
    </row>
    <row r="90" spans="1:24" s="34" customFormat="1" ht="33" customHeight="1">
      <c r="A90" s="126"/>
      <c r="B90" s="291" t="s">
        <v>55</v>
      </c>
      <c r="C90" s="281"/>
      <c r="D90" s="281"/>
      <c r="E90" s="281"/>
      <c r="F90" s="282"/>
      <c r="G90" s="152">
        <v>8</v>
      </c>
      <c r="H90" s="152">
        <v>1</v>
      </c>
      <c r="I90" s="153">
        <v>5240495220</v>
      </c>
      <c r="J90" s="154">
        <v>240</v>
      </c>
      <c r="K90" s="142">
        <v>6334050</v>
      </c>
      <c r="L90" s="143">
        <v>0</v>
      </c>
      <c r="M90" s="143">
        <v>0</v>
      </c>
      <c r="N90" s="32">
        <v>0</v>
      </c>
      <c r="O90" s="163">
        <f>'Приложение 5'!X112</f>
        <v>36200</v>
      </c>
      <c r="P90" s="163">
        <f>'Приложение 5'!Y112</f>
        <v>200</v>
      </c>
      <c r="Q90" s="163">
        <f>'Приложение 5'!Z112</f>
        <v>200</v>
      </c>
    </row>
    <row r="91" spans="1:24" s="34" customFormat="1" ht="57" customHeight="1">
      <c r="A91" s="126"/>
      <c r="B91" s="286" t="s">
        <v>128</v>
      </c>
      <c r="C91" s="287"/>
      <c r="D91" s="287"/>
      <c r="E91" s="287"/>
      <c r="F91" s="288"/>
      <c r="G91" s="152">
        <v>8</v>
      </c>
      <c r="H91" s="152">
        <v>1</v>
      </c>
      <c r="I91" s="153" t="s">
        <v>121</v>
      </c>
      <c r="J91" s="154">
        <v>0</v>
      </c>
      <c r="K91" s="142">
        <v>678350</v>
      </c>
      <c r="L91" s="143">
        <v>0</v>
      </c>
      <c r="M91" s="143">
        <v>0</v>
      </c>
      <c r="N91" s="32">
        <v>0</v>
      </c>
      <c r="O91" s="163">
        <f>O92</f>
        <v>2254700</v>
      </c>
      <c r="P91" s="163">
        <f>P92</f>
        <v>2783500</v>
      </c>
      <c r="Q91" s="163">
        <f>Q92</f>
        <v>2783500</v>
      </c>
      <c r="T91" s="324"/>
      <c r="U91" s="324"/>
      <c r="V91" s="324"/>
      <c r="W91" s="324"/>
      <c r="X91" s="324"/>
    </row>
    <row r="92" spans="1:24" s="34" customFormat="1" ht="25.5" customHeight="1">
      <c r="A92" s="126"/>
      <c r="B92" s="291" t="s">
        <v>57</v>
      </c>
      <c r="C92" s="281"/>
      <c r="D92" s="281"/>
      <c r="E92" s="281"/>
      <c r="F92" s="282"/>
      <c r="G92" s="152">
        <v>8</v>
      </c>
      <c r="H92" s="152">
        <v>1</v>
      </c>
      <c r="I92" s="153" t="s">
        <v>121</v>
      </c>
      <c r="J92" s="154">
        <v>540</v>
      </c>
      <c r="K92" s="142">
        <v>6334050</v>
      </c>
      <c r="L92" s="143">
        <v>0</v>
      </c>
      <c r="M92" s="143">
        <v>0</v>
      </c>
      <c r="N92" s="32">
        <v>0</v>
      </c>
      <c r="O92" s="163">
        <f>'Приложение 5'!X110</f>
        <v>2254700</v>
      </c>
      <c r="P92" s="163">
        <f>'Приложение 5'!Y110</f>
        <v>2783500</v>
      </c>
      <c r="Q92" s="163">
        <f>'Приложение 5'!Z110</f>
        <v>2783500</v>
      </c>
      <c r="T92" s="325"/>
      <c r="U92" s="325"/>
      <c r="V92" s="325"/>
      <c r="W92" s="325"/>
      <c r="X92" s="325"/>
    </row>
    <row r="93" spans="1:24" s="34" customFormat="1" ht="43.5" customHeight="1">
      <c r="A93" s="193"/>
      <c r="B93" s="281" t="s">
        <v>129</v>
      </c>
      <c r="C93" s="281"/>
      <c r="D93" s="281"/>
      <c r="E93" s="281"/>
      <c r="F93" s="282"/>
      <c r="G93" s="152">
        <v>8</v>
      </c>
      <c r="H93" s="152">
        <v>1</v>
      </c>
      <c r="I93" s="153" t="s">
        <v>120</v>
      </c>
      <c r="J93" s="154">
        <v>0</v>
      </c>
      <c r="K93" s="142"/>
      <c r="L93" s="143"/>
      <c r="M93" s="143"/>
      <c r="N93" s="32"/>
      <c r="O93" s="163">
        <f>O94</f>
        <v>528800</v>
      </c>
      <c r="P93" s="163">
        <f>P94</f>
        <v>0</v>
      </c>
      <c r="Q93" s="163">
        <f>Q94</f>
        <v>0</v>
      </c>
    </row>
    <row r="94" spans="1:24" s="34" customFormat="1" ht="25.5" customHeight="1">
      <c r="A94" s="193"/>
      <c r="B94" s="281" t="s">
        <v>57</v>
      </c>
      <c r="C94" s="281"/>
      <c r="D94" s="281"/>
      <c r="E94" s="281"/>
      <c r="F94" s="282"/>
      <c r="G94" s="152">
        <v>8</v>
      </c>
      <c r="H94" s="152">
        <v>1</v>
      </c>
      <c r="I94" s="153" t="s">
        <v>120</v>
      </c>
      <c r="J94" s="154">
        <v>540</v>
      </c>
      <c r="K94" s="142"/>
      <c r="L94" s="143"/>
      <c r="M94" s="143"/>
      <c r="N94" s="32"/>
      <c r="O94" s="163">
        <f>'Приложение 5'!X116</f>
        <v>528800</v>
      </c>
      <c r="P94" s="163">
        <v>0</v>
      </c>
      <c r="Q94" s="163">
        <v>0</v>
      </c>
    </row>
    <row r="95" spans="1:24" s="34" customFormat="1" ht="25.5" customHeight="1">
      <c r="A95" s="193"/>
      <c r="B95" s="191"/>
      <c r="C95" s="40"/>
      <c r="D95" s="289" t="s">
        <v>86</v>
      </c>
      <c r="E95" s="289"/>
      <c r="F95" s="290"/>
      <c r="G95" s="139">
        <v>10</v>
      </c>
      <c r="H95" s="139">
        <v>0</v>
      </c>
      <c r="I95" s="140">
        <v>0</v>
      </c>
      <c r="J95" s="141">
        <v>0</v>
      </c>
      <c r="K95" s="142">
        <v>2518700</v>
      </c>
      <c r="L95" s="143">
        <v>0</v>
      </c>
      <c r="M95" s="143">
        <v>0</v>
      </c>
      <c r="N95" s="32">
        <v>0</v>
      </c>
      <c r="O95" s="144">
        <f t="shared" ref="O95:O100" si="14">O96</f>
        <v>0</v>
      </c>
      <c r="P95" s="144">
        <f t="shared" ref="P95:Q99" si="15">P96</f>
        <v>100</v>
      </c>
      <c r="Q95" s="144">
        <f t="shared" si="15"/>
        <v>100</v>
      </c>
    </row>
    <row r="96" spans="1:24" s="34" customFormat="1" ht="22.5" customHeight="1">
      <c r="A96" s="193"/>
      <c r="B96" s="191"/>
      <c r="C96" s="40"/>
      <c r="D96" s="283" t="s">
        <v>88</v>
      </c>
      <c r="E96" s="283"/>
      <c r="F96" s="284"/>
      <c r="G96" s="139">
        <v>10</v>
      </c>
      <c r="H96" s="139">
        <v>1</v>
      </c>
      <c r="I96" s="140">
        <v>0</v>
      </c>
      <c r="J96" s="141">
        <v>0</v>
      </c>
      <c r="K96" s="142">
        <v>2518700</v>
      </c>
      <c r="L96" s="143">
        <v>0</v>
      </c>
      <c r="M96" s="143">
        <v>0</v>
      </c>
      <c r="N96" s="32">
        <v>0</v>
      </c>
      <c r="O96" s="144">
        <f t="shared" si="14"/>
        <v>0</v>
      </c>
      <c r="P96" s="144">
        <f t="shared" si="15"/>
        <v>100</v>
      </c>
      <c r="Q96" s="144">
        <f t="shared" si="15"/>
        <v>100</v>
      </c>
    </row>
    <row r="97" spans="1:17" s="34" customFormat="1" ht="63.75" customHeight="1">
      <c r="A97" s="193"/>
      <c r="B97" s="191"/>
      <c r="C97" s="40"/>
      <c r="D97" s="283" t="s">
        <v>101</v>
      </c>
      <c r="E97" s="283"/>
      <c r="F97" s="284"/>
      <c r="G97" s="158">
        <v>10</v>
      </c>
      <c r="H97" s="158">
        <v>1</v>
      </c>
      <c r="I97" s="159">
        <v>5200000000</v>
      </c>
      <c r="J97" s="160">
        <v>0</v>
      </c>
      <c r="K97" s="134">
        <v>738500</v>
      </c>
      <c r="L97" s="135">
        <v>0</v>
      </c>
      <c r="M97" s="135">
        <v>0</v>
      </c>
      <c r="N97" s="136">
        <v>0</v>
      </c>
      <c r="O97" s="162">
        <f t="shared" si="14"/>
        <v>0</v>
      </c>
      <c r="P97" s="162">
        <f t="shared" si="15"/>
        <v>100</v>
      </c>
      <c r="Q97" s="162">
        <f t="shared" si="15"/>
        <v>100</v>
      </c>
    </row>
    <row r="98" spans="1:17" s="34" customFormat="1" ht="20.25" customHeight="1">
      <c r="A98" s="193"/>
      <c r="B98" s="273" t="s">
        <v>112</v>
      </c>
      <c r="C98" s="273"/>
      <c r="D98" s="273"/>
      <c r="E98" s="273"/>
      <c r="F98" s="274"/>
      <c r="G98" s="158">
        <v>10</v>
      </c>
      <c r="H98" s="158">
        <v>1</v>
      </c>
      <c r="I98" s="159">
        <v>5240000000</v>
      </c>
      <c r="J98" s="160">
        <v>0</v>
      </c>
      <c r="K98" s="134"/>
      <c r="L98" s="135"/>
      <c r="M98" s="135"/>
      <c r="N98" s="136"/>
      <c r="O98" s="162">
        <f t="shared" si="14"/>
        <v>0</v>
      </c>
      <c r="P98" s="162">
        <f>P99</f>
        <v>100</v>
      </c>
      <c r="Q98" s="162">
        <f>Q99</f>
        <v>100</v>
      </c>
    </row>
    <row r="99" spans="1:17" s="34" customFormat="1" ht="29.25" customHeight="1">
      <c r="A99" s="193"/>
      <c r="B99" s="191"/>
      <c r="C99" s="40"/>
      <c r="D99" s="283" t="s">
        <v>103</v>
      </c>
      <c r="E99" s="283"/>
      <c r="F99" s="284"/>
      <c r="G99" s="152">
        <v>10</v>
      </c>
      <c r="H99" s="152">
        <v>1</v>
      </c>
      <c r="I99" s="153">
        <v>5240500000</v>
      </c>
      <c r="J99" s="154">
        <v>0</v>
      </c>
      <c r="K99" s="142">
        <v>2518700</v>
      </c>
      <c r="L99" s="143">
        <v>0</v>
      </c>
      <c r="M99" s="143">
        <v>0</v>
      </c>
      <c r="N99" s="32">
        <v>0</v>
      </c>
      <c r="O99" s="155">
        <f t="shared" si="14"/>
        <v>0</v>
      </c>
      <c r="P99" s="155">
        <f t="shared" si="15"/>
        <v>100</v>
      </c>
      <c r="Q99" s="155">
        <f t="shared" si="15"/>
        <v>100</v>
      </c>
    </row>
    <row r="100" spans="1:17" s="34" customFormat="1" ht="36" customHeight="1">
      <c r="A100" s="193"/>
      <c r="B100" s="191"/>
      <c r="C100" s="40"/>
      <c r="D100" s="283" t="s">
        <v>85</v>
      </c>
      <c r="E100" s="283"/>
      <c r="F100" s="284"/>
      <c r="G100" s="152">
        <v>10</v>
      </c>
      <c r="H100" s="152">
        <v>1</v>
      </c>
      <c r="I100" s="153">
        <v>5240525050</v>
      </c>
      <c r="J100" s="154">
        <v>0</v>
      </c>
      <c r="K100" s="142">
        <v>2518700</v>
      </c>
      <c r="L100" s="143">
        <v>0</v>
      </c>
      <c r="M100" s="143">
        <v>0</v>
      </c>
      <c r="N100" s="32">
        <v>0</v>
      </c>
      <c r="O100" s="155">
        <f t="shared" si="14"/>
        <v>0</v>
      </c>
      <c r="P100" s="155">
        <f>P101</f>
        <v>100</v>
      </c>
      <c r="Q100" s="155">
        <f>Q101</f>
        <v>100</v>
      </c>
    </row>
    <row r="101" spans="1:17" s="34" customFormat="1" ht="25.5" customHeight="1">
      <c r="A101" s="193"/>
      <c r="B101" s="191"/>
      <c r="C101" s="40"/>
      <c r="D101" s="283" t="s">
        <v>84</v>
      </c>
      <c r="E101" s="283"/>
      <c r="F101" s="284"/>
      <c r="G101" s="152">
        <v>10</v>
      </c>
      <c r="H101" s="152">
        <v>1</v>
      </c>
      <c r="I101" s="153">
        <v>5240525050</v>
      </c>
      <c r="J101" s="154">
        <v>310</v>
      </c>
      <c r="K101" s="142">
        <v>2518700</v>
      </c>
      <c r="L101" s="143">
        <v>0</v>
      </c>
      <c r="M101" s="143">
        <v>0</v>
      </c>
      <c r="N101" s="32">
        <v>0</v>
      </c>
      <c r="O101" s="155">
        <f>'Приложение 5'!X119</f>
        <v>0</v>
      </c>
      <c r="P101" s="155">
        <f>'Приложение 5'!Y119</f>
        <v>100</v>
      </c>
      <c r="Q101" s="155">
        <f>'Приложение 5'!Z119</f>
        <v>100</v>
      </c>
    </row>
    <row r="102" spans="1:17" s="34" customFormat="1" ht="18.75" customHeight="1">
      <c r="A102" s="94"/>
      <c r="B102" s="185" t="s">
        <v>74</v>
      </c>
      <c r="C102" s="185"/>
      <c r="D102" s="186"/>
      <c r="E102" s="185"/>
      <c r="F102" s="185"/>
      <c r="G102" s="212" t="s">
        <v>81</v>
      </c>
      <c r="H102" s="212" t="s">
        <v>81</v>
      </c>
      <c r="I102" s="217" t="s">
        <v>81</v>
      </c>
      <c r="J102" s="212" t="s">
        <v>81</v>
      </c>
      <c r="K102" s="37">
        <v>15370900</v>
      </c>
      <c r="L102" s="37">
        <v>0</v>
      </c>
      <c r="M102" s="37">
        <v>0</v>
      </c>
      <c r="N102" s="37">
        <v>0</v>
      </c>
      <c r="O102" s="157">
        <f>O10+O11+O45+O53+O60+O67+O84+O95</f>
        <v>5601166.9600000009</v>
      </c>
      <c r="P102" s="157">
        <f>P10+P11+P45+P53+P60+P67+P84+P95</f>
        <v>4655990.26</v>
      </c>
      <c r="Q102" s="157">
        <f>Q10+Q11+Q45+Q53+Q60+Q67+Q84+Q95</f>
        <v>4961171.1099999994</v>
      </c>
    </row>
    <row r="104" spans="1:17">
      <c r="O104" s="105"/>
      <c r="P104" s="105"/>
      <c r="Q104" s="105"/>
    </row>
  </sheetData>
  <mergeCells count="75">
    <mergeCell ref="T91:X91"/>
    <mergeCell ref="T92:X92"/>
    <mergeCell ref="E16:F16"/>
    <mergeCell ref="C18:F18"/>
    <mergeCell ref="D75:F75"/>
    <mergeCell ref="B48:F48"/>
    <mergeCell ref="C46:F46"/>
    <mergeCell ref="B90:F90"/>
    <mergeCell ref="B93:F93"/>
    <mergeCell ref="C61:F61"/>
    <mergeCell ref="B87:F87"/>
    <mergeCell ref="E78:F78"/>
    <mergeCell ref="C85:F85"/>
    <mergeCell ref="B69:F69"/>
    <mergeCell ref="B68:F68"/>
    <mergeCell ref="D55:F55"/>
    <mergeCell ref="B67:F67"/>
    <mergeCell ref="B63:F63"/>
    <mergeCell ref="B73:F73"/>
    <mergeCell ref="C54:F54"/>
    <mergeCell ref="D64:F64"/>
    <mergeCell ref="B45:F45"/>
    <mergeCell ref="E22:F22"/>
    <mergeCell ref="B53:F53"/>
    <mergeCell ref="D49:F49"/>
    <mergeCell ref="E50:F50"/>
    <mergeCell ref="B31:F31"/>
    <mergeCell ref="A6:Q6"/>
    <mergeCell ref="B11:F11"/>
    <mergeCell ref="C12:F12"/>
    <mergeCell ref="D13:F13"/>
    <mergeCell ref="D15:F15"/>
    <mergeCell ref="D19:F19"/>
    <mergeCell ref="B14:F14"/>
    <mergeCell ref="B10:F10"/>
    <mergeCell ref="B20:F20"/>
    <mergeCell ref="B33:F33"/>
    <mergeCell ref="B25:F25"/>
    <mergeCell ref="B27:F27"/>
    <mergeCell ref="D29:F29"/>
    <mergeCell ref="B41:F41"/>
    <mergeCell ref="E30:F30"/>
    <mergeCell ref="E32:F32"/>
    <mergeCell ref="D21:F21"/>
    <mergeCell ref="B40:F40"/>
    <mergeCell ref="B92:F92"/>
    <mergeCell ref="C74:F74"/>
    <mergeCell ref="D57:F57"/>
    <mergeCell ref="B84:F84"/>
    <mergeCell ref="D77:F77"/>
    <mergeCell ref="E65:F65"/>
    <mergeCell ref="B76:F76"/>
    <mergeCell ref="B72:F72"/>
    <mergeCell ref="B71:F71"/>
    <mergeCell ref="B89:F89"/>
    <mergeCell ref="B98:F98"/>
    <mergeCell ref="D47:F47"/>
    <mergeCell ref="D101:F101"/>
    <mergeCell ref="D100:F100"/>
    <mergeCell ref="D99:F99"/>
    <mergeCell ref="D97:F97"/>
    <mergeCell ref="D96:F96"/>
    <mergeCell ref="D88:F88"/>
    <mergeCell ref="B91:F91"/>
    <mergeCell ref="D95:F95"/>
    <mergeCell ref="B56:F56"/>
    <mergeCell ref="D62:F62"/>
    <mergeCell ref="D86:F86"/>
    <mergeCell ref="B60:F60"/>
    <mergeCell ref="B70:F70"/>
    <mergeCell ref="B94:F94"/>
    <mergeCell ref="B83:F83"/>
    <mergeCell ref="B82:F82"/>
    <mergeCell ref="B81:F81"/>
    <mergeCell ref="B80:F80"/>
  </mergeCells>
  <pageMargins left="0.51181102362204722" right="0.31496062992125984" top="0.47244094488188981" bottom="0.43307086614173229" header="0.31496062992125984" footer="0.31496062992125984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28"/>
  <sheetViews>
    <sheetView topLeftCell="G13" zoomScale="88" zoomScaleNormal="88" workbookViewId="0">
      <selection activeCell="I46" sqref="I46"/>
    </sheetView>
  </sheetViews>
  <sheetFormatPr defaultRowHeight="15"/>
  <cols>
    <col min="1" max="6" width="1" style="69" hidden="1" customWidth="1"/>
    <col min="7" max="8" width="1" style="69" customWidth="1"/>
    <col min="9" max="9" width="90" style="69" customWidth="1"/>
    <col min="10" max="10" width="6.33203125" style="69" bestFit="1" customWidth="1"/>
    <col min="11" max="11" width="0" style="69" hidden="1" customWidth="1"/>
    <col min="12" max="12" width="4" style="69" bestFit="1" customWidth="1"/>
    <col min="13" max="13" width="4.6640625" style="69" bestFit="1" customWidth="1"/>
    <col min="14" max="14" width="16.1640625" style="81" customWidth="1"/>
    <col min="15" max="15" width="5.33203125" style="81" bestFit="1" customWidth="1"/>
    <col min="16" max="23" width="0" style="69" hidden="1" customWidth="1"/>
    <col min="24" max="26" width="15.33203125" style="69" bestFit="1" customWidth="1"/>
    <col min="27" max="16384" width="9.33203125" style="69"/>
  </cols>
  <sheetData>
    <row r="1" spans="1:26">
      <c r="N1" s="70" t="s">
        <v>250</v>
      </c>
      <c r="O1" s="69"/>
    </row>
    <row r="2" spans="1:26">
      <c r="N2" s="70" t="s">
        <v>22</v>
      </c>
      <c r="O2" s="69"/>
    </row>
    <row r="3" spans="1:26">
      <c r="N3" s="70" t="s">
        <v>82</v>
      </c>
      <c r="O3" s="69"/>
    </row>
    <row r="4" spans="1:26">
      <c r="N4" s="71" t="s">
        <v>226</v>
      </c>
      <c r="O4" s="69"/>
    </row>
    <row r="5" spans="1:26">
      <c r="A5" s="72"/>
      <c r="B5" s="72"/>
      <c r="C5" s="72"/>
      <c r="D5" s="72"/>
      <c r="E5" s="72"/>
      <c r="F5" s="72"/>
      <c r="G5" s="72"/>
      <c r="H5" s="72"/>
      <c r="I5" s="73"/>
      <c r="J5" s="74"/>
      <c r="K5" s="74"/>
      <c r="L5" s="74"/>
      <c r="M5" s="74"/>
      <c r="N5" s="75"/>
      <c r="O5" s="75"/>
      <c r="P5" s="74"/>
      <c r="Q5" s="73"/>
      <c r="R5" s="74"/>
      <c r="S5" s="72"/>
      <c r="T5" s="72"/>
      <c r="U5" s="72"/>
      <c r="V5" s="72"/>
      <c r="W5" s="72"/>
      <c r="X5" s="72"/>
    </row>
    <row r="6" spans="1:26">
      <c r="A6" s="344" t="s">
        <v>132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5"/>
      <c r="Z6" s="345"/>
    </row>
    <row r="7" spans="1:26">
      <c r="A7" s="344"/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72"/>
    </row>
    <row r="8" spans="1:26" ht="18" customHeight="1">
      <c r="N8" s="69"/>
      <c r="O8" s="69"/>
      <c r="Y8" s="72"/>
      <c r="Z8" s="69" t="s">
        <v>18</v>
      </c>
    </row>
    <row r="9" spans="1:26" ht="36.75" customHeight="1">
      <c r="A9" s="327" t="s">
        <v>35</v>
      </c>
      <c r="B9" s="327"/>
      <c r="C9" s="327"/>
      <c r="D9" s="327"/>
      <c r="E9" s="327"/>
      <c r="F9" s="327"/>
      <c r="G9" s="327"/>
      <c r="H9" s="327"/>
      <c r="I9" s="327"/>
      <c r="J9" s="76" t="s">
        <v>43</v>
      </c>
      <c r="K9" s="76" t="s">
        <v>44</v>
      </c>
      <c r="L9" s="76" t="s">
        <v>29</v>
      </c>
      <c r="M9" s="76" t="s">
        <v>30</v>
      </c>
      <c r="N9" s="76" t="s">
        <v>36</v>
      </c>
      <c r="O9" s="76" t="s">
        <v>37</v>
      </c>
      <c r="P9" s="76" t="s">
        <v>45</v>
      </c>
      <c r="Q9" s="76" t="s">
        <v>46</v>
      </c>
      <c r="R9" s="76" t="s">
        <v>38</v>
      </c>
      <c r="S9" s="76" t="s">
        <v>39</v>
      </c>
      <c r="T9" s="76" t="s">
        <v>40</v>
      </c>
      <c r="U9" s="76" t="s">
        <v>41</v>
      </c>
      <c r="V9" s="76" t="s">
        <v>42</v>
      </c>
      <c r="W9" s="76"/>
      <c r="X9" s="76">
        <v>2025</v>
      </c>
      <c r="Y9" s="77">
        <v>2026</v>
      </c>
      <c r="Z9" s="78">
        <v>2027</v>
      </c>
    </row>
    <row r="10" spans="1:26" ht="21.75" customHeight="1">
      <c r="A10" s="356" t="s">
        <v>116</v>
      </c>
      <c r="B10" s="357"/>
      <c r="C10" s="357"/>
      <c r="D10" s="357"/>
      <c r="E10" s="357"/>
      <c r="F10" s="357"/>
      <c r="G10" s="357"/>
      <c r="H10" s="357"/>
      <c r="I10" s="358"/>
      <c r="J10" s="42">
        <v>0</v>
      </c>
      <c r="K10" s="76"/>
      <c r="L10" s="44">
        <v>0</v>
      </c>
      <c r="M10" s="44">
        <v>0</v>
      </c>
      <c r="N10" s="45" t="s">
        <v>47</v>
      </c>
      <c r="O10" s="46">
        <v>0</v>
      </c>
      <c r="P10" s="76"/>
      <c r="Q10" s="76"/>
      <c r="R10" s="76"/>
      <c r="S10" s="76"/>
      <c r="T10" s="76"/>
      <c r="U10" s="76"/>
      <c r="V10" s="76"/>
      <c r="W10" s="76"/>
      <c r="X10" s="79">
        <v>0</v>
      </c>
      <c r="Y10" s="79">
        <v>111400</v>
      </c>
      <c r="Z10" s="79">
        <v>237700</v>
      </c>
    </row>
    <row r="11" spans="1:26">
      <c r="A11" s="346" t="s">
        <v>87</v>
      </c>
      <c r="B11" s="346"/>
      <c r="C11" s="346"/>
      <c r="D11" s="346"/>
      <c r="E11" s="346"/>
      <c r="F11" s="346"/>
      <c r="G11" s="346"/>
      <c r="H11" s="346"/>
      <c r="I11" s="346"/>
      <c r="J11" s="42">
        <v>121</v>
      </c>
      <c r="K11" s="43">
        <v>0</v>
      </c>
      <c r="L11" s="44">
        <v>0</v>
      </c>
      <c r="M11" s="44">
        <v>0</v>
      </c>
      <c r="N11" s="45" t="s">
        <v>47</v>
      </c>
      <c r="O11" s="46">
        <v>0</v>
      </c>
      <c r="P11" s="47"/>
      <c r="Q11" s="48">
        <v>0</v>
      </c>
      <c r="R11" s="347"/>
      <c r="S11" s="347"/>
      <c r="T11" s="347"/>
      <c r="U11" s="347"/>
      <c r="V11" s="50">
        <v>0</v>
      </c>
      <c r="W11" s="50">
        <v>0</v>
      </c>
      <c r="X11" s="79">
        <f>X13+X21+X37+X43+X48+X55+X66+X74+X83+X104+X117</f>
        <v>5601166.9600000009</v>
      </c>
      <c r="Y11" s="79">
        <f>Y13+Y21+Y37+Y43+Y48+Y55+Y66+Y74+Y83+Y104+Y117</f>
        <v>4544590.26</v>
      </c>
      <c r="Z11" s="79">
        <f>Z13+Z21+Z37+Z43+Z48+Z55+Z66+Z74+Z83+Z104+Z117</f>
        <v>4723471.1099999994</v>
      </c>
    </row>
    <row r="12" spans="1:26">
      <c r="A12" s="346" t="s">
        <v>48</v>
      </c>
      <c r="B12" s="346"/>
      <c r="C12" s="346"/>
      <c r="D12" s="346"/>
      <c r="E12" s="346"/>
      <c r="F12" s="346"/>
      <c r="G12" s="346"/>
      <c r="H12" s="346"/>
      <c r="I12" s="346"/>
      <c r="J12" s="42">
        <v>121</v>
      </c>
      <c r="K12" s="43">
        <v>100</v>
      </c>
      <c r="L12" s="44">
        <v>1</v>
      </c>
      <c r="M12" s="44">
        <v>0</v>
      </c>
      <c r="N12" s="45" t="s">
        <v>47</v>
      </c>
      <c r="O12" s="46">
        <v>0</v>
      </c>
      <c r="P12" s="47"/>
      <c r="Q12" s="48">
        <v>0</v>
      </c>
      <c r="R12" s="347"/>
      <c r="S12" s="347"/>
      <c r="T12" s="347"/>
      <c r="U12" s="347"/>
      <c r="V12" s="50">
        <v>0</v>
      </c>
      <c r="W12" s="50">
        <v>0</v>
      </c>
      <c r="X12" s="79">
        <f>X13+X21+X37+X43+X48</f>
        <v>1994771.06</v>
      </c>
      <c r="Y12" s="79">
        <f>Y13+Y21+Y37+Y43+Y48</f>
        <v>1140200</v>
      </c>
      <c r="Z12" s="79">
        <f>Z13+Z21+Z37+Z43+Z48</f>
        <v>1175900</v>
      </c>
    </row>
    <row r="13" spans="1:26" ht="34.5" customHeight="1">
      <c r="A13" s="82"/>
      <c r="B13" s="58"/>
      <c r="C13" s="362" t="s">
        <v>49</v>
      </c>
      <c r="D13" s="363"/>
      <c r="E13" s="363"/>
      <c r="F13" s="363"/>
      <c r="G13" s="363"/>
      <c r="H13" s="363"/>
      <c r="I13" s="364"/>
      <c r="J13" s="42">
        <v>121</v>
      </c>
      <c r="K13" s="43">
        <v>102</v>
      </c>
      <c r="L13" s="44">
        <v>1</v>
      </c>
      <c r="M13" s="44">
        <v>2</v>
      </c>
      <c r="N13" s="45" t="s">
        <v>47</v>
      </c>
      <c r="O13" s="46">
        <v>0</v>
      </c>
      <c r="P13" s="47"/>
      <c r="Q13" s="48">
        <v>0</v>
      </c>
      <c r="R13" s="347"/>
      <c r="S13" s="347"/>
      <c r="T13" s="347"/>
      <c r="U13" s="347"/>
      <c r="V13" s="50">
        <v>0</v>
      </c>
      <c r="W13" s="50">
        <v>0</v>
      </c>
      <c r="X13" s="51">
        <f t="shared" ref="X13:Z17" si="0">X14</f>
        <v>516700</v>
      </c>
      <c r="Y13" s="51">
        <f t="shared" si="0"/>
        <v>325500</v>
      </c>
      <c r="Z13" s="51">
        <f t="shared" si="0"/>
        <v>325500</v>
      </c>
    </row>
    <row r="14" spans="1:26" ht="47.25" customHeight="1">
      <c r="A14" s="354" t="s">
        <v>101</v>
      </c>
      <c r="B14" s="354"/>
      <c r="C14" s="354"/>
      <c r="D14" s="354"/>
      <c r="E14" s="354"/>
      <c r="F14" s="354"/>
      <c r="G14" s="354"/>
      <c r="H14" s="354"/>
      <c r="I14" s="354"/>
      <c r="J14" s="42">
        <v>121</v>
      </c>
      <c r="K14" s="43">
        <v>0</v>
      </c>
      <c r="L14" s="53">
        <v>1</v>
      </c>
      <c r="M14" s="53">
        <v>2</v>
      </c>
      <c r="N14" s="54" t="s">
        <v>83</v>
      </c>
      <c r="O14" s="55">
        <v>0</v>
      </c>
      <c r="P14" s="47"/>
      <c r="Q14" s="48">
        <v>0</v>
      </c>
      <c r="R14" s="343"/>
      <c r="S14" s="343"/>
      <c r="T14" s="343"/>
      <c r="U14" s="343"/>
      <c r="V14" s="50">
        <v>0</v>
      </c>
      <c r="W14" s="50">
        <v>0</v>
      </c>
      <c r="X14" s="56">
        <f>X16</f>
        <v>516700</v>
      </c>
      <c r="Y14" s="56">
        <f>Y16</f>
        <v>325500</v>
      </c>
      <c r="Z14" s="56">
        <f>Z16</f>
        <v>325500</v>
      </c>
    </row>
    <row r="15" spans="1:26" ht="26.25" customHeight="1">
      <c r="A15" s="83"/>
      <c r="B15" s="83"/>
      <c r="C15" s="201" t="s">
        <v>108</v>
      </c>
      <c r="D15" s="202"/>
      <c r="E15" s="202"/>
      <c r="F15" s="202"/>
      <c r="G15" s="335" t="s">
        <v>112</v>
      </c>
      <c r="H15" s="335"/>
      <c r="I15" s="336"/>
      <c r="J15" s="42">
        <v>121</v>
      </c>
      <c r="K15" s="43"/>
      <c r="L15" s="53">
        <v>1</v>
      </c>
      <c r="M15" s="53">
        <v>2</v>
      </c>
      <c r="N15" s="54" t="s">
        <v>109</v>
      </c>
      <c r="O15" s="55">
        <v>0</v>
      </c>
      <c r="P15" s="47"/>
      <c r="Q15" s="48"/>
      <c r="R15" s="50"/>
      <c r="S15" s="50"/>
      <c r="T15" s="50"/>
      <c r="U15" s="50"/>
      <c r="V15" s="50"/>
      <c r="W15" s="50"/>
      <c r="X15" s="56">
        <f>X16</f>
        <v>516700</v>
      </c>
      <c r="Y15" s="56">
        <f>Y16</f>
        <v>325500</v>
      </c>
      <c r="Z15" s="56">
        <f>Z16</f>
        <v>325500</v>
      </c>
    </row>
    <row r="16" spans="1:26" ht="31.5" customHeight="1">
      <c r="A16" s="83"/>
      <c r="B16" s="84"/>
      <c r="C16" s="359" t="s">
        <v>103</v>
      </c>
      <c r="D16" s="360"/>
      <c r="E16" s="360"/>
      <c r="F16" s="360"/>
      <c r="G16" s="360"/>
      <c r="H16" s="360"/>
      <c r="I16" s="361"/>
      <c r="J16" s="42">
        <v>121</v>
      </c>
      <c r="K16" s="43">
        <v>102</v>
      </c>
      <c r="L16" s="53">
        <v>1</v>
      </c>
      <c r="M16" s="53">
        <v>2</v>
      </c>
      <c r="N16" s="54" t="s">
        <v>102</v>
      </c>
      <c r="O16" s="55">
        <v>0</v>
      </c>
      <c r="P16" s="47"/>
      <c r="Q16" s="48">
        <v>0</v>
      </c>
      <c r="R16" s="343"/>
      <c r="S16" s="343"/>
      <c r="T16" s="343"/>
      <c r="U16" s="343"/>
      <c r="V16" s="50">
        <v>0</v>
      </c>
      <c r="W16" s="50">
        <v>0</v>
      </c>
      <c r="X16" s="56">
        <f t="shared" si="0"/>
        <v>516700</v>
      </c>
      <c r="Y16" s="56">
        <f t="shared" si="0"/>
        <v>325500</v>
      </c>
      <c r="Z16" s="56">
        <f t="shared" si="0"/>
        <v>325500</v>
      </c>
    </row>
    <row r="17" spans="1:26" ht="15" customHeight="1">
      <c r="A17" s="82"/>
      <c r="B17" s="58"/>
      <c r="C17" s="52"/>
      <c r="D17" s="57"/>
      <c r="E17" s="359" t="s">
        <v>50</v>
      </c>
      <c r="F17" s="360"/>
      <c r="G17" s="360"/>
      <c r="H17" s="360"/>
      <c r="I17" s="361"/>
      <c r="J17" s="42">
        <v>121</v>
      </c>
      <c r="K17" s="43">
        <v>102</v>
      </c>
      <c r="L17" s="53">
        <v>1</v>
      </c>
      <c r="M17" s="53">
        <v>2</v>
      </c>
      <c r="N17" s="59">
        <v>5240510010</v>
      </c>
      <c r="O17" s="55">
        <v>0</v>
      </c>
      <c r="P17" s="47"/>
      <c r="Q17" s="48">
        <v>0</v>
      </c>
      <c r="R17" s="343"/>
      <c r="S17" s="343"/>
      <c r="T17" s="343"/>
      <c r="U17" s="343"/>
      <c r="V17" s="50">
        <v>0</v>
      </c>
      <c r="W17" s="50">
        <v>0</v>
      </c>
      <c r="X17" s="56">
        <f t="shared" si="0"/>
        <v>516700</v>
      </c>
      <c r="Y17" s="56">
        <f t="shared" si="0"/>
        <v>325500</v>
      </c>
      <c r="Z17" s="56">
        <f t="shared" si="0"/>
        <v>325500</v>
      </c>
    </row>
    <row r="18" spans="1:26" ht="15" customHeight="1">
      <c r="A18" s="82"/>
      <c r="B18" s="58"/>
      <c r="C18" s="52"/>
      <c r="D18" s="57"/>
      <c r="E18" s="57"/>
      <c r="F18" s="359" t="s">
        <v>51</v>
      </c>
      <c r="G18" s="360"/>
      <c r="H18" s="360"/>
      <c r="I18" s="361"/>
      <c r="J18" s="42">
        <v>121</v>
      </c>
      <c r="K18" s="43">
        <v>102</v>
      </c>
      <c r="L18" s="53">
        <v>1</v>
      </c>
      <c r="M18" s="53">
        <v>2</v>
      </c>
      <c r="N18" s="59">
        <v>5240510010</v>
      </c>
      <c r="O18" s="55">
        <v>120</v>
      </c>
      <c r="P18" s="47"/>
      <c r="Q18" s="48">
        <v>10000</v>
      </c>
      <c r="R18" s="343"/>
      <c r="S18" s="343"/>
      <c r="T18" s="343"/>
      <c r="U18" s="343"/>
      <c r="V18" s="50">
        <v>0</v>
      </c>
      <c r="W18" s="50">
        <v>0</v>
      </c>
      <c r="X18" s="56">
        <f>X19+X20</f>
        <v>516700</v>
      </c>
      <c r="Y18" s="56">
        <f>Y19+Y20</f>
        <v>325500</v>
      </c>
      <c r="Z18" s="56">
        <f>Z19+Z20</f>
        <v>325500</v>
      </c>
    </row>
    <row r="19" spans="1:26" ht="15" customHeight="1">
      <c r="A19" s="82"/>
      <c r="B19" s="58"/>
      <c r="C19" s="52"/>
      <c r="D19" s="57"/>
      <c r="E19" s="57"/>
      <c r="F19" s="57"/>
      <c r="G19" s="57"/>
      <c r="H19" s="57"/>
      <c r="I19" s="57" t="s">
        <v>52</v>
      </c>
      <c r="J19" s="42">
        <v>121</v>
      </c>
      <c r="K19" s="43"/>
      <c r="L19" s="53">
        <v>1</v>
      </c>
      <c r="M19" s="53">
        <v>2</v>
      </c>
      <c r="N19" s="59">
        <v>5240510010</v>
      </c>
      <c r="O19" s="55">
        <v>121</v>
      </c>
      <c r="P19" s="47"/>
      <c r="Q19" s="48"/>
      <c r="R19" s="50"/>
      <c r="S19" s="50"/>
      <c r="T19" s="50"/>
      <c r="U19" s="50"/>
      <c r="V19" s="50"/>
      <c r="W19" s="50"/>
      <c r="X19" s="56">
        <v>397500</v>
      </c>
      <c r="Y19" s="56">
        <v>250000</v>
      </c>
      <c r="Z19" s="56">
        <v>250000</v>
      </c>
    </row>
    <row r="20" spans="1:26" ht="51" customHeight="1">
      <c r="A20" s="82"/>
      <c r="B20" s="58"/>
      <c r="C20" s="52"/>
      <c r="D20" s="57"/>
      <c r="E20" s="57"/>
      <c r="F20" s="57"/>
      <c r="G20" s="57"/>
      <c r="H20" s="57"/>
      <c r="I20" s="57" t="s">
        <v>53</v>
      </c>
      <c r="J20" s="42">
        <v>121</v>
      </c>
      <c r="K20" s="43"/>
      <c r="L20" s="53">
        <v>1</v>
      </c>
      <c r="M20" s="53">
        <v>2</v>
      </c>
      <c r="N20" s="59">
        <v>5240510010</v>
      </c>
      <c r="O20" s="55">
        <v>129</v>
      </c>
      <c r="P20" s="47"/>
      <c r="Q20" s="48"/>
      <c r="R20" s="50"/>
      <c r="S20" s="50"/>
      <c r="T20" s="50"/>
      <c r="U20" s="50"/>
      <c r="V20" s="50"/>
      <c r="W20" s="50"/>
      <c r="X20" s="56">
        <v>119200</v>
      </c>
      <c r="Y20" s="56">
        <v>75500</v>
      </c>
      <c r="Z20" s="56">
        <v>75500</v>
      </c>
    </row>
    <row r="21" spans="1:26" ht="51.75" customHeight="1">
      <c r="A21" s="64"/>
      <c r="B21" s="60"/>
      <c r="C21" s="362" t="s">
        <v>54</v>
      </c>
      <c r="D21" s="363"/>
      <c r="E21" s="363"/>
      <c r="F21" s="363"/>
      <c r="G21" s="363"/>
      <c r="H21" s="363"/>
      <c r="I21" s="364"/>
      <c r="J21" s="42">
        <v>121</v>
      </c>
      <c r="K21" s="43">
        <v>104</v>
      </c>
      <c r="L21" s="44">
        <v>1</v>
      </c>
      <c r="M21" s="44">
        <v>4</v>
      </c>
      <c r="N21" s="45" t="s">
        <v>47</v>
      </c>
      <c r="O21" s="46">
        <v>0</v>
      </c>
      <c r="P21" s="47"/>
      <c r="Q21" s="48">
        <v>0</v>
      </c>
      <c r="R21" s="347"/>
      <c r="S21" s="347"/>
      <c r="T21" s="347"/>
      <c r="U21" s="347"/>
      <c r="V21" s="50">
        <v>0</v>
      </c>
      <c r="W21" s="50">
        <v>0</v>
      </c>
      <c r="X21" s="79">
        <f>X24</f>
        <v>1260770.06</v>
      </c>
      <c r="Y21" s="79">
        <f>Y24</f>
        <v>788889</v>
      </c>
      <c r="Z21" s="79">
        <f>Z24</f>
        <v>824589</v>
      </c>
    </row>
    <row r="22" spans="1:26" ht="48" customHeight="1">
      <c r="A22" s="354" t="s">
        <v>101</v>
      </c>
      <c r="B22" s="354"/>
      <c r="C22" s="354"/>
      <c r="D22" s="354"/>
      <c r="E22" s="354"/>
      <c r="F22" s="354"/>
      <c r="G22" s="354"/>
      <c r="H22" s="354"/>
      <c r="I22" s="354"/>
      <c r="J22" s="42">
        <v>121</v>
      </c>
      <c r="K22" s="43">
        <v>0</v>
      </c>
      <c r="L22" s="53">
        <v>1</v>
      </c>
      <c r="M22" s="53">
        <v>4</v>
      </c>
      <c r="N22" s="54" t="s">
        <v>83</v>
      </c>
      <c r="O22" s="55">
        <v>0</v>
      </c>
      <c r="P22" s="47"/>
      <c r="Q22" s="48">
        <v>0</v>
      </c>
      <c r="R22" s="343"/>
      <c r="S22" s="343"/>
      <c r="T22" s="343"/>
      <c r="U22" s="343"/>
      <c r="V22" s="50">
        <v>0</v>
      </c>
      <c r="W22" s="50">
        <v>0</v>
      </c>
      <c r="X22" s="80">
        <f>X21</f>
        <v>1260770.06</v>
      </c>
      <c r="Y22" s="80">
        <f>Y21</f>
        <v>788889</v>
      </c>
      <c r="Z22" s="80">
        <f>Z21</f>
        <v>824589</v>
      </c>
    </row>
    <row r="23" spans="1:26" ht="27" customHeight="1">
      <c r="A23" s="83"/>
      <c r="B23" s="83"/>
      <c r="C23" s="334" t="s">
        <v>112</v>
      </c>
      <c r="D23" s="335"/>
      <c r="E23" s="335"/>
      <c r="F23" s="335"/>
      <c r="G23" s="335"/>
      <c r="H23" s="335"/>
      <c r="I23" s="336"/>
      <c r="J23" s="42">
        <v>121</v>
      </c>
      <c r="K23" s="43"/>
      <c r="L23" s="53">
        <v>1</v>
      </c>
      <c r="M23" s="53">
        <v>4</v>
      </c>
      <c r="N23" s="54" t="s">
        <v>109</v>
      </c>
      <c r="O23" s="55">
        <v>0</v>
      </c>
      <c r="P23" s="47"/>
      <c r="Q23" s="48"/>
      <c r="R23" s="50"/>
      <c r="S23" s="50"/>
      <c r="T23" s="50"/>
      <c r="U23" s="50"/>
      <c r="V23" s="50"/>
      <c r="W23" s="50"/>
      <c r="X23" s="80">
        <f>X24</f>
        <v>1260770.06</v>
      </c>
      <c r="Y23" s="80">
        <f>Y24</f>
        <v>788889</v>
      </c>
      <c r="Z23" s="80">
        <f>Z24</f>
        <v>824589</v>
      </c>
    </row>
    <row r="24" spans="1:26" ht="30" customHeight="1">
      <c r="A24" s="83"/>
      <c r="B24" s="84"/>
      <c r="C24" s="359" t="s">
        <v>103</v>
      </c>
      <c r="D24" s="360"/>
      <c r="E24" s="360"/>
      <c r="F24" s="360"/>
      <c r="G24" s="360"/>
      <c r="H24" s="360"/>
      <c r="I24" s="361"/>
      <c r="J24" s="42">
        <v>121</v>
      </c>
      <c r="K24" s="43">
        <v>102</v>
      </c>
      <c r="L24" s="53">
        <v>1</v>
      </c>
      <c r="M24" s="53">
        <v>4</v>
      </c>
      <c r="N24" s="54" t="s">
        <v>102</v>
      </c>
      <c r="O24" s="55">
        <v>0</v>
      </c>
      <c r="P24" s="47"/>
      <c r="Q24" s="48">
        <v>0</v>
      </c>
      <c r="R24" s="343"/>
      <c r="S24" s="343"/>
      <c r="T24" s="343"/>
      <c r="U24" s="343"/>
      <c r="V24" s="50">
        <v>0</v>
      </c>
      <c r="W24" s="50">
        <v>0</v>
      </c>
      <c r="X24" s="80">
        <f>X25+X33+X35</f>
        <v>1260770.06</v>
      </c>
      <c r="Y24" s="80">
        <f>Y25+Y33+Y35</f>
        <v>788889</v>
      </c>
      <c r="Z24" s="80">
        <f>Z25+Z33+Z35</f>
        <v>824589</v>
      </c>
    </row>
    <row r="25" spans="1:26" ht="15" customHeight="1">
      <c r="A25" s="64"/>
      <c r="B25" s="60"/>
      <c r="C25" s="52"/>
      <c r="D25" s="57"/>
      <c r="E25" s="359" t="s">
        <v>118</v>
      </c>
      <c r="F25" s="360"/>
      <c r="G25" s="360"/>
      <c r="H25" s="360"/>
      <c r="I25" s="361"/>
      <c r="J25" s="42">
        <v>121</v>
      </c>
      <c r="K25" s="43">
        <v>104</v>
      </c>
      <c r="L25" s="53">
        <v>1</v>
      </c>
      <c r="M25" s="53">
        <v>4</v>
      </c>
      <c r="N25" s="59">
        <v>5240510020</v>
      </c>
      <c r="O25" s="55">
        <v>0</v>
      </c>
      <c r="P25" s="47"/>
      <c r="Q25" s="48">
        <v>0</v>
      </c>
      <c r="R25" s="343"/>
      <c r="S25" s="343"/>
      <c r="T25" s="343"/>
      <c r="U25" s="343"/>
      <c r="V25" s="50">
        <v>0</v>
      </c>
      <c r="W25" s="50">
        <v>0</v>
      </c>
      <c r="X25" s="80">
        <f>X26+X30</f>
        <v>1204370.06</v>
      </c>
      <c r="Y25" s="80">
        <f>Y26+Y30</f>
        <v>732489</v>
      </c>
      <c r="Z25" s="80">
        <f>Z26+Z30</f>
        <v>768189</v>
      </c>
    </row>
    <row r="26" spans="1:26" ht="17.25" customHeight="1">
      <c r="A26" s="64"/>
      <c r="B26" s="60"/>
      <c r="C26" s="52"/>
      <c r="D26" s="57"/>
      <c r="E26" s="57"/>
      <c r="F26" s="328" t="s">
        <v>51</v>
      </c>
      <c r="G26" s="328"/>
      <c r="H26" s="328"/>
      <c r="I26" s="328"/>
      <c r="J26" s="42">
        <v>121</v>
      </c>
      <c r="K26" s="43">
        <v>104</v>
      </c>
      <c r="L26" s="53">
        <v>1</v>
      </c>
      <c r="M26" s="53">
        <v>4</v>
      </c>
      <c r="N26" s="59">
        <v>5240510020</v>
      </c>
      <c r="O26" s="55">
        <v>120</v>
      </c>
      <c r="P26" s="47"/>
      <c r="Q26" s="48">
        <v>10000</v>
      </c>
      <c r="R26" s="343"/>
      <c r="S26" s="343"/>
      <c r="T26" s="343"/>
      <c r="U26" s="343"/>
      <c r="V26" s="50">
        <v>0</v>
      </c>
      <c r="W26" s="50">
        <v>0</v>
      </c>
      <c r="X26" s="56">
        <f>X27+X28+X29</f>
        <v>1028967</v>
      </c>
      <c r="Y26" s="56">
        <f>Y27+Y28+Y29</f>
        <v>732289</v>
      </c>
      <c r="Z26" s="56">
        <f>Z27+Z28+Z29</f>
        <v>767989</v>
      </c>
    </row>
    <row r="27" spans="1:26">
      <c r="A27" s="64"/>
      <c r="B27" s="60"/>
      <c r="C27" s="52"/>
      <c r="D27" s="57"/>
      <c r="E27" s="57"/>
      <c r="F27" s="57"/>
      <c r="G27" s="57"/>
      <c r="H27" s="57"/>
      <c r="I27" s="57" t="s">
        <v>52</v>
      </c>
      <c r="J27" s="42">
        <v>121</v>
      </c>
      <c r="K27" s="43"/>
      <c r="L27" s="53">
        <v>1</v>
      </c>
      <c r="M27" s="53">
        <v>4</v>
      </c>
      <c r="N27" s="59">
        <v>5240510020</v>
      </c>
      <c r="O27" s="55">
        <v>121</v>
      </c>
      <c r="P27" s="47"/>
      <c r="Q27" s="48"/>
      <c r="R27" s="50"/>
      <c r="S27" s="50"/>
      <c r="T27" s="50"/>
      <c r="U27" s="50"/>
      <c r="V27" s="50"/>
      <c r="W27" s="50"/>
      <c r="X27" s="56">
        <v>773800</v>
      </c>
      <c r="Y27" s="56">
        <v>561300</v>
      </c>
      <c r="Z27" s="56">
        <v>589300</v>
      </c>
    </row>
    <row r="28" spans="1:26" ht="30">
      <c r="A28" s="64"/>
      <c r="B28" s="60"/>
      <c r="C28" s="52"/>
      <c r="D28" s="57"/>
      <c r="E28" s="57"/>
      <c r="F28" s="57"/>
      <c r="G28" s="57"/>
      <c r="H28" s="57"/>
      <c r="I28" s="57" t="s">
        <v>94</v>
      </c>
      <c r="J28" s="42">
        <v>121</v>
      </c>
      <c r="K28" s="43"/>
      <c r="L28" s="53">
        <v>1</v>
      </c>
      <c r="M28" s="53">
        <v>4</v>
      </c>
      <c r="N28" s="59">
        <v>5240510020</v>
      </c>
      <c r="O28" s="55">
        <v>122</v>
      </c>
      <c r="P28" s="47"/>
      <c r="Q28" s="48"/>
      <c r="R28" s="50"/>
      <c r="S28" s="50"/>
      <c r="T28" s="50"/>
      <c r="U28" s="50"/>
      <c r="V28" s="50"/>
      <c r="W28" s="50"/>
      <c r="X28" s="56">
        <v>20507</v>
      </c>
      <c r="Y28" s="56">
        <v>1429</v>
      </c>
      <c r="Z28" s="56">
        <v>729</v>
      </c>
    </row>
    <row r="29" spans="1:26" ht="45.75" customHeight="1">
      <c r="A29" s="64"/>
      <c r="B29" s="60"/>
      <c r="C29" s="52"/>
      <c r="D29" s="57"/>
      <c r="E29" s="57"/>
      <c r="F29" s="57"/>
      <c r="G29" s="57"/>
      <c r="H29" s="57"/>
      <c r="I29" s="57" t="s">
        <v>53</v>
      </c>
      <c r="J29" s="42">
        <v>121</v>
      </c>
      <c r="K29" s="43"/>
      <c r="L29" s="53">
        <v>1</v>
      </c>
      <c r="M29" s="53">
        <v>4</v>
      </c>
      <c r="N29" s="59">
        <v>5240510020</v>
      </c>
      <c r="O29" s="55">
        <v>129</v>
      </c>
      <c r="P29" s="47"/>
      <c r="Q29" s="48"/>
      <c r="R29" s="50"/>
      <c r="S29" s="50"/>
      <c r="T29" s="50"/>
      <c r="U29" s="50"/>
      <c r="V29" s="50"/>
      <c r="W29" s="50"/>
      <c r="X29" s="56">
        <v>234660</v>
      </c>
      <c r="Y29" s="56">
        <v>169560</v>
      </c>
      <c r="Z29" s="56">
        <v>177960</v>
      </c>
    </row>
    <row r="30" spans="1:26" ht="30.75" customHeight="1">
      <c r="A30" s="64"/>
      <c r="B30" s="60"/>
      <c r="C30" s="52"/>
      <c r="D30" s="57"/>
      <c r="E30" s="57"/>
      <c r="F30" s="57"/>
      <c r="G30" s="57"/>
      <c r="H30" s="57"/>
      <c r="I30" s="57" t="s">
        <v>55</v>
      </c>
      <c r="J30" s="42">
        <v>121</v>
      </c>
      <c r="K30" s="43"/>
      <c r="L30" s="53">
        <v>1</v>
      </c>
      <c r="M30" s="53">
        <v>4</v>
      </c>
      <c r="N30" s="59">
        <v>5240510020</v>
      </c>
      <c r="O30" s="55">
        <v>240</v>
      </c>
      <c r="P30" s="47"/>
      <c r="Q30" s="48"/>
      <c r="R30" s="50"/>
      <c r="S30" s="50"/>
      <c r="T30" s="50"/>
      <c r="U30" s="50"/>
      <c r="V30" s="50"/>
      <c r="W30" s="50"/>
      <c r="X30" s="80">
        <f>X32+X31</f>
        <v>175403.06</v>
      </c>
      <c r="Y30" s="80">
        <f>Y32+Y31</f>
        <v>200</v>
      </c>
      <c r="Z30" s="80">
        <f>Z32+Z31</f>
        <v>200</v>
      </c>
    </row>
    <row r="31" spans="1:26">
      <c r="A31" s="64"/>
      <c r="B31" s="60"/>
      <c r="C31" s="52"/>
      <c r="D31" s="57"/>
      <c r="E31" s="57"/>
      <c r="F31" s="328" t="s">
        <v>56</v>
      </c>
      <c r="G31" s="328"/>
      <c r="H31" s="328"/>
      <c r="I31" s="328"/>
      <c r="J31" s="42">
        <v>121</v>
      </c>
      <c r="K31" s="43">
        <v>104</v>
      </c>
      <c r="L31" s="53">
        <v>1</v>
      </c>
      <c r="M31" s="53">
        <v>4</v>
      </c>
      <c r="N31" s="59">
        <v>5240510020</v>
      </c>
      <c r="O31" s="55">
        <v>244</v>
      </c>
      <c r="P31" s="47"/>
      <c r="Q31" s="48">
        <v>10000</v>
      </c>
      <c r="R31" s="343"/>
      <c r="S31" s="343"/>
      <c r="T31" s="343"/>
      <c r="U31" s="343"/>
      <c r="V31" s="50">
        <v>0</v>
      </c>
      <c r="W31" s="50">
        <v>0</v>
      </c>
      <c r="X31" s="80">
        <v>168803.06</v>
      </c>
      <c r="Y31" s="56">
        <v>100</v>
      </c>
      <c r="Z31" s="56">
        <v>100</v>
      </c>
    </row>
    <row r="32" spans="1:26">
      <c r="A32" s="64"/>
      <c r="B32" s="60"/>
      <c r="C32" s="52"/>
      <c r="D32" s="57"/>
      <c r="E32" s="57"/>
      <c r="F32" s="328" t="s">
        <v>66</v>
      </c>
      <c r="G32" s="328"/>
      <c r="H32" s="328"/>
      <c r="I32" s="328"/>
      <c r="J32" s="42">
        <v>121</v>
      </c>
      <c r="K32" s="43">
        <v>104</v>
      </c>
      <c r="L32" s="53">
        <v>1</v>
      </c>
      <c r="M32" s="53">
        <v>4</v>
      </c>
      <c r="N32" s="59">
        <v>5240510020</v>
      </c>
      <c r="O32" s="55">
        <v>247</v>
      </c>
      <c r="P32" s="47"/>
      <c r="Q32" s="48">
        <v>10000</v>
      </c>
      <c r="R32" s="343"/>
      <c r="S32" s="343"/>
      <c r="T32" s="343"/>
      <c r="U32" s="343"/>
      <c r="V32" s="50">
        <v>0</v>
      </c>
      <c r="W32" s="50">
        <v>0</v>
      </c>
      <c r="X32" s="80">
        <v>6600</v>
      </c>
      <c r="Y32" s="56">
        <v>100</v>
      </c>
      <c r="Z32" s="56">
        <v>100</v>
      </c>
    </row>
    <row r="33" spans="1:26" ht="70.5" customHeight="1">
      <c r="A33" s="64"/>
      <c r="B33" s="60"/>
      <c r="C33" s="52"/>
      <c r="D33" s="57"/>
      <c r="E33" s="57"/>
      <c r="F33" s="57"/>
      <c r="G33" s="57"/>
      <c r="H33" s="57"/>
      <c r="I33" s="57" t="s">
        <v>126</v>
      </c>
      <c r="J33" s="42">
        <v>121</v>
      </c>
      <c r="K33" s="43"/>
      <c r="L33" s="53">
        <v>1</v>
      </c>
      <c r="M33" s="53">
        <v>4</v>
      </c>
      <c r="N33" s="59" t="s">
        <v>123</v>
      </c>
      <c r="O33" s="55">
        <v>0</v>
      </c>
      <c r="P33" s="47"/>
      <c r="Q33" s="48"/>
      <c r="R33" s="50"/>
      <c r="S33" s="50"/>
      <c r="T33" s="50"/>
      <c r="U33" s="50"/>
      <c r="V33" s="50"/>
      <c r="W33" s="50"/>
      <c r="X33" s="80">
        <f>X34</f>
        <v>22200</v>
      </c>
      <c r="Y33" s="80">
        <f>Y34</f>
        <v>22200</v>
      </c>
      <c r="Z33" s="80">
        <f>Z34</f>
        <v>22200</v>
      </c>
    </row>
    <row r="34" spans="1:26">
      <c r="A34" s="64"/>
      <c r="B34" s="60"/>
      <c r="C34" s="52"/>
      <c r="D34" s="57"/>
      <c r="E34" s="57"/>
      <c r="F34" s="57"/>
      <c r="G34" s="57"/>
      <c r="H34" s="57"/>
      <c r="I34" s="57" t="s">
        <v>57</v>
      </c>
      <c r="J34" s="42">
        <v>121</v>
      </c>
      <c r="K34" s="43"/>
      <c r="L34" s="53">
        <v>1</v>
      </c>
      <c r="M34" s="53">
        <v>4</v>
      </c>
      <c r="N34" s="59" t="s">
        <v>123</v>
      </c>
      <c r="O34" s="55">
        <v>540</v>
      </c>
      <c r="P34" s="47"/>
      <c r="Q34" s="48"/>
      <c r="R34" s="50"/>
      <c r="S34" s="50"/>
      <c r="T34" s="50"/>
      <c r="U34" s="50"/>
      <c r="V34" s="50"/>
      <c r="W34" s="50"/>
      <c r="X34" s="80">
        <v>22200</v>
      </c>
      <c r="Y34" s="56">
        <v>22200</v>
      </c>
      <c r="Z34" s="56">
        <v>22200</v>
      </c>
    </row>
    <row r="35" spans="1:26" ht="87" customHeight="1">
      <c r="A35" s="64"/>
      <c r="B35" s="60"/>
      <c r="C35" s="52"/>
      <c r="D35" s="57"/>
      <c r="E35" s="57"/>
      <c r="F35" s="57"/>
      <c r="G35" s="57"/>
      <c r="H35" s="57"/>
      <c r="I35" s="57" t="s">
        <v>127</v>
      </c>
      <c r="J35" s="42">
        <v>121</v>
      </c>
      <c r="K35" s="43"/>
      <c r="L35" s="53">
        <v>1</v>
      </c>
      <c r="M35" s="53">
        <v>4</v>
      </c>
      <c r="N35" s="59" t="s">
        <v>124</v>
      </c>
      <c r="O35" s="55">
        <v>0</v>
      </c>
      <c r="P35" s="47"/>
      <c r="Q35" s="48"/>
      <c r="R35" s="50"/>
      <c r="S35" s="50"/>
      <c r="T35" s="50"/>
      <c r="U35" s="50"/>
      <c r="V35" s="50"/>
      <c r="W35" s="50"/>
      <c r="X35" s="80">
        <f>X36</f>
        <v>34200</v>
      </c>
      <c r="Y35" s="80">
        <f>Y36</f>
        <v>34200</v>
      </c>
      <c r="Z35" s="80">
        <f>Z36</f>
        <v>34200</v>
      </c>
    </row>
    <row r="36" spans="1:26" ht="16.5" customHeight="1">
      <c r="A36" s="64"/>
      <c r="B36" s="60"/>
      <c r="C36" s="52"/>
      <c r="D36" s="57"/>
      <c r="E36" s="57"/>
      <c r="F36" s="328" t="s">
        <v>57</v>
      </c>
      <c r="G36" s="328"/>
      <c r="H36" s="328"/>
      <c r="I36" s="328"/>
      <c r="J36" s="42">
        <v>121</v>
      </c>
      <c r="K36" s="43">
        <v>104</v>
      </c>
      <c r="L36" s="53">
        <v>1</v>
      </c>
      <c r="M36" s="53">
        <v>4</v>
      </c>
      <c r="N36" s="59" t="s">
        <v>124</v>
      </c>
      <c r="O36" s="55" t="s">
        <v>58</v>
      </c>
      <c r="P36" s="47"/>
      <c r="Q36" s="48">
        <v>10000</v>
      </c>
      <c r="R36" s="343"/>
      <c r="S36" s="343"/>
      <c r="T36" s="343"/>
      <c r="U36" s="343"/>
      <c r="V36" s="50">
        <v>0</v>
      </c>
      <c r="W36" s="50">
        <v>0</v>
      </c>
      <c r="X36" s="56">
        <v>34200</v>
      </c>
      <c r="Y36" s="56">
        <v>34200</v>
      </c>
      <c r="Z36" s="56">
        <v>34200</v>
      </c>
    </row>
    <row r="37" spans="1:26" ht="33.75" customHeight="1">
      <c r="A37" s="64"/>
      <c r="B37" s="60"/>
      <c r="C37" s="52"/>
      <c r="D37" s="57"/>
      <c r="E37" s="57"/>
      <c r="F37" s="57"/>
      <c r="G37" s="57"/>
      <c r="H37" s="57"/>
      <c r="I37" s="52" t="s">
        <v>59</v>
      </c>
      <c r="J37" s="42">
        <v>121</v>
      </c>
      <c r="K37" s="43">
        <v>104</v>
      </c>
      <c r="L37" s="44">
        <v>1</v>
      </c>
      <c r="M37" s="44">
        <v>6</v>
      </c>
      <c r="N37" s="45" t="s">
        <v>47</v>
      </c>
      <c r="O37" s="46">
        <v>0</v>
      </c>
      <c r="P37" s="47"/>
      <c r="Q37" s="48"/>
      <c r="R37" s="50"/>
      <c r="S37" s="50"/>
      <c r="T37" s="50"/>
      <c r="U37" s="50"/>
      <c r="V37" s="50"/>
      <c r="W37" s="50"/>
      <c r="X37" s="56">
        <f>X38</f>
        <v>25811</v>
      </c>
      <c r="Y37" s="56">
        <f t="shared" ref="Y37:Z41" si="1">Y38</f>
        <v>25811</v>
      </c>
      <c r="Z37" s="56">
        <f t="shared" si="1"/>
        <v>25811</v>
      </c>
    </row>
    <row r="38" spans="1:26" ht="54" customHeight="1">
      <c r="A38" s="64"/>
      <c r="B38" s="60"/>
      <c r="C38" s="52"/>
      <c r="D38" s="57"/>
      <c r="E38" s="57"/>
      <c r="F38" s="57"/>
      <c r="G38" s="57"/>
      <c r="H38" s="57"/>
      <c r="I38" s="57" t="s">
        <v>101</v>
      </c>
      <c r="J38" s="42">
        <v>121</v>
      </c>
      <c r="K38" s="43">
        <v>0</v>
      </c>
      <c r="L38" s="53">
        <v>1</v>
      </c>
      <c r="M38" s="53">
        <v>6</v>
      </c>
      <c r="N38" s="54" t="s">
        <v>83</v>
      </c>
      <c r="O38" s="55">
        <v>0</v>
      </c>
      <c r="P38" s="47"/>
      <c r="Q38" s="48"/>
      <c r="R38" s="50"/>
      <c r="S38" s="50"/>
      <c r="T38" s="50"/>
      <c r="U38" s="50"/>
      <c r="V38" s="50"/>
      <c r="W38" s="50"/>
      <c r="X38" s="56">
        <f>X40</f>
        <v>25811</v>
      </c>
      <c r="Y38" s="56">
        <f>Y40</f>
        <v>25811</v>
      </c>
      <c r="Z38" s="56">
        <f>Z40</f>
        <v>25811</v>
      </c>
    </row>
    <row r="39" spans="1:26" ht="23.25" customHeight="1">
      <c r="A39" s="64"/>
      <c r="B39" s="60"/>
      <c r="C39" s="52"/>
      <c r="D39" s="57"/>
      <c r="E39" s="57"/>
      <c r="F39" s="57"/>
      <c r="G39" s="365" t="s">
        <v>112</v>
      </c>
      <c r="H39" s="366"/>
      <c r="I39" s="367"/>
      <c r="J39" s="42">
        <v>121</v>
      </c>
      <c r="K39" s="43"/>
      <c r="L39" s="53">
        <v>1</v>
      </c>
      <c r="M39" s="53">
        <v>6</v>
      </c>
      <c r="N39" s="54" t="s">
        <v>109</v>
      </c>
      <c r="O39" s="55">
        <v>0</v>
      </c>
      <c r="P39" s="47"/>
      <c r="Q39" s="48"/>
      <c r="R39" s="50"/>
      <c r="S39" s="50"/>
      <c r="T39" s="50"/>
      <c r="U39" s="50"/>
      <c r="V39" s="50"/>
      <c r="W39" s="50"/>
      <c r="X39" s="56">
        <f>X40</f>
        <v>25811</v>
      </c>
      <c r="Y39" s="56">
        <f>Y40</f>
        <v>25811</v>
      </c>
      <c r="Z39" s="56">
        <f>Z40</f>
        <v>25811</v>
      </c>
    </row>
    <row r="40" spans="1:26" ht="30.75" customHeight="1">
      <c r="A40" s="64"/>
      <c r="B40" s="60"/>
      <c r="C40" s="52"/>
      <c r="D40" s="57"/>
      <c r="E40" s="57"/>
      <c r="F40" s="57"/>
      <c r="G40" s="57"/>
      <c r="H40" s="57"/>
      <c r="I40" s="57" t="s">
        <v>103</v>
      </c>
      <c r="J40" s="42">
        <v>121</v>
      </c>
      <c r="K40" s="43">
        <v>102</v>
      </c>
      <c r="L40" s="53">
        <v>1</v>
      </c>
      <c r="M40" s="53">
        <v>6</v>
      </c>
      <c r="N40" s="54" t="s">
        <v>102</v>
      </c>
      <c r="O40" s="55">
        <v>0</v>
      </c>
      <c r="P40" s="47"/>
      <c r="Q40" s="48"/>
      <c r="R40" s="50"/>
      <c r="S40" s="50"/>
      <c r="T40" s="50"/>
      <c r="U40" s="50"/>
      <c r="V40" s="50"/>
      <c r="W40" s="50"/>
      <c r="X40" s="56">
        <f>X41</f>
        <v>25811</v>
      </c>
      <c r="Y40" s="56">
        <f t="shared" si="1"/>
        <v>25811</v>
      </c>
      <c r="Z40" s="56">
        <f t="shared" si="1"/>
        <v>25811</v>
      </c>
    </row>
    <row r="41" spans="1:26" ht="69" customHeight="1">
      <c r="A41" s="64"/>
      <c r="B41" s="60"/>
      <c r="C41" s="52"/>
      <c r="D41" s="57"/>
      <c r="E41" s="57"/>
      <c r="F41" s="57"/>
      <c r="G41" s="57"/>
      <c r="H41" s="57"/>
      <c r="I41" s="57" t="s">
        <v>125</v>
      </c>
      <c r="J41" s="42">
        <v>121</v>
      </c>
      <c r="K41" s="43">
        <v>104</v>
      </c>
      <c r="L41" s="53">
        <v>1</v>
      </c>
      <c r="M41" s="53">
        <v>6</v>
      </c>
      <c r="N41" s="59" t="s">
        <v>122</v>
      </c>
      <c r="O41" s="55">
        <v>0</v>
      </c>
      <c r="P41" s="47"/>
      <c r="Q41" s="48"/>
      <c r="R41" s="50"/>
      <c r="S41" s="50"/>
      <c r="T41" s="50"/>
      <c r="U41" s="50"/>
      <c r="V41" s="50"/>
      <c r="W41" s="50"/>
      <c r="X41" s="56">
        <f>X42</f>
        <v>25811</v>
      </c>
      <c r="Y41" s="56">
        <f t="shared" si="1"/>
        <v>25811</v>
      </c>
      <c r="Z41" s="56">
        <f t="shared" si="1"/>
        <v>25811</v>
      </c>
    </row>
    <row r="42" spans="1:26">
      <c r="A42" s="64"/>
      <c r="B42" s="60"/>
      <c r="C42" s="52"/>
      <c r="D42" s="57"/>
      <c r="E42" s="57"/>
      <c r="F42" s="328" t="s">
        <v>57</v>
      </c>
      <c r="G42" s="328"/>
      <c r="H42" s="328"/>
      <c r="I42" s="328"/>
      <c r="J42" s="42">
        <v>121</v>
      </c>
      <c r="K42" s="43">
        <v>104</v>
      </c>
      <c r="L42" s="53">
        <v>1</v>
      </c>
      <c r="M42" s="53">
        <v>6</v>
      </c>
      <c r="N42" s="59" t="s">
        <v>122</v>
      </c>
      <c r="O42" s="55" t="s">
        <v>58</v>
      </c>
      <c r="P42" s="47"/>
      <c r="Q42" s="48">
        <v>10000</v>
      </c>
      <c r="R42" s="343"/>
      <c r="S42" s="343"/>
      <c r="T42" s="343"/>
      <c r="U42" s="343"/>
      <c r="V42" s="50">
        <v>0</v>
      </c>
      <c r="W42" s="50">
        <v>0</v>
      </c>
      <c r="X42" s="56">
        <v>25811</v>
      </c>
      <c r="Y42" s="56">
        <v>25811</v>
      </c>
      <c r="Z42" s="56">
        <v>25811</v>
      </c>
    </row>
    <row r="43" spans="1:26">
      <c r="A43" s="64"/>
      <c r="B43" s="60"/>
      <c r="C43" s="52"/>
      <c r="D43" s="57"/>
      <c r="E43" s="57"/>
      <c r="F43" s="57"/>
      <c r="G43" s="57"/>
      <c r="H43" s="57"/>
      <c r="I43" s="52" t="s">
        <v>136</v>
      </c>
      <c r="J43" s="42">
        <v>121</v>
      </c>
      <c r="K43" s="43"/>
      <c r="L43" s="53">
        <v>1</v>
      </c>
      <c r="M43" s="53">
        <v>7</v>
      </c>
      <c r="N43" s="54" t="s">
        <v>47</v>
      </c>
      <c r="O43" s="55">
        <v>0</v>
      </c>
      <c r="P43" s="47"/>
      <c r="Q43" s="48"/>
      <c r="R43" s="50"/>
      <c r="S43" s="50"/>
      <c r="T43" s="50"/>
      <c r="U43" s="50"/>
      <c r="V43" s="50"/>
      <c r="W43" s="50"/>
      <c r="X43" s="56">
        <f t="shared" ref="X43:Z46" si="2">X44</f>
        <v>188500</v>
      </c>
      <c r="Y43" s="56">
        <f t="shared" si="2"/>
        <v>0</v>
      </c>
      <c r="Z43" s="56">
        <f t="shared" si="2"/>
        <v>0</v>
      </c>
    </row>
    <row r="44" spans="1:26">
      <c r="A44" s="64"/>
      <c r="B44" s="60"/>
      <c r="C44" s="52"/>
      <c r="D44" s="57"/>
      <c r="E44" s="57"/>
      <c r="F44" s="57"/>
      <c r="G44" s="57"/>
      <c r="H44" s="57"/>
      <c r="I44" s="57" t="s">
        <v>139</v>
      </c>
      <c r="J44" s="42">
        <v>121</v>
      </c>
      <c r="K44" s="43"/>
      <c r="L44" s="53">
        <v>1</v>
      </c>
      <c r="M44" s="53">
        <v>7</v>
      </c>
      <c r="N44" s="59">
        <v>7700000000</v>
      </c>
      <c r="O44" s="55">
        <v>0</v>
      </c>
      <c r="P44" s="47"/>
      <c r="Q44" s="48"/>
      <c r="R44" s="50"/>
      <c r="S44" s="50"/>
      <c r="T44" s="50"/>
      <c r="U44" s="50"/>
      <c r="V44" s="50"/>
      <c r="W44" s="50"/>
      <c r="X44" s="56">
        <f t="shared" si="2"/>
        <v>188500</v>
      </c>
      <c r="Y44" s="56">
        <f t="shared" si="2"/>
        <v>0</v>
      </c>
      <c r="Z44" s="56">
        <f t="shared" si="2"/>
        <v>0</v>
      </c>
    </row>
    <row r="45" spans="1:26">
      <c r="A45" s="64"/>
      <c r="B45" s="60"/>
      <c r="C45" s="52"/>
      <c r="D45" s="57"/>
      <c r="E45" s="57"/>
      <c r="F45" s="57"/>
      <c r="G45" s="57"/>
      <c r="H45" s="57"/>
      <c r="I45" s="57" t="s">
        <v>252</v>
      </c>
      <c r="J45" s="42">
        <v>121</v>
      </c>
      <c r="K45" s="43"/>
      <c r="L45" s="53">
        <v>1</v>
      </c>
      <c r="M45" s="53">
        <v>7</v>
      </c>
      <c r="N45" s="59">
        <v>7720010050</v>
      </c>
      <c r="O45" s="55">
        <v>0</v>
      </c>
      <c r="P45" s="47"/>
      <c r="Q45" s="48"/>
      <c r="R45" s="50"/>
      <c r="S45" s="50"/>
      <c r="T45" s="50"/>
      <c r="U45" s="50"/>
      <c r="V45" s="50"/>
      <c r="W45" s="50"/>
      <c r="X45" s="56">
        <f t="shared" si="2"/>
        <v>188500</v>
      </c>
      <c r="Y45" s="56">
        <f t="shared" si="2"/>
        <v>0</v>
      </c>
      <c r="Z45" s="56">
        <f t="shared" si="2"/>
        <v>0</v>
      </c>
    </row>
    <row r="46" spans="1:26">
      <c r="A46" s="64"/>
      <c r="B46" s="60"/>
      <c r="C46" s="52"/>
      <c r="D46" s="57"/>
      <c r="E46" s="57"/>
      <c r="F46" s="57"/>
      <c r="G46" s="57"/>
      <c r="H46" s="57"/>
      <c r="I46" s="57" t="s">
        <v>138</v>
      </c>
      <c r="J46" s="42">
        <v>121</v>
      </c>
      <c r="K46" s="43"/>
      <c r="L46" s="53">
        <v>1</v>
      </c>
      <c r="M46" s="53">
        <v>7</v>
      </c>
      <c r="N46" s="59">
        <v>7720010050</v>
      </c>
      <c r="O46" s="55">
        <v>800</v>
      </c>
      <c r="P46" s="47"/>
      <c r="Q46" s="48"/>
      <c r="R46" s="50"/>
      <c r="S46" s="50"/>
      <c r="T46" s="50"/>
      <c r="U46" s="50"/>
      <c r="V46" s="50"/>
      <c r="W46" s="50"/>
      <c r="X46" s="56">
        <f t="shared" si="2"/>
        <v>188500</v>
      </c>
      <c r="Y46" s="56">
        <f t="shared" si="2"/>
        <v>0</v>
      </c>
      <c r="Z46" s="56">
        <f t="shared" si="2"/>
        <v>0</v>
      </c>
    </row>
    <row r="47" spans="1:26">
      <c r="A47" s="64"/>
      <c r="B47" s="60"/>
      <c r="C47" s="52"/>
      <c r="D47" s="57"/>
      <c r="E47" s="57"/>
      <c r="F47" s="57"/>
      <c r="G47" s="57"/>
      <c r="H47" s="57"/>
      <c r="I47" s="57" t="s">
        <v>137</v>
      </c>
      <c r="J47" s="42">
        <v>121</v>
      </c>
      <c r="K47" s="43"/>
      <c r="L47" s="53">
        <v>1</v>
      </c>
      <c r="M47" s="53">
        <v>7</v>
      </c>
      <c r="N47" s="59">
        <v>7720010050</v>
      </c>
      <c r="O47" s="55">
        <v>880</v>
      </c>
      <c r="P47" s="47"/>
      <c r="Q47" s="48"/>
      <c r="R47" s="50"/>
      <c r="S47" s="50"/>
      <c r="T47" s="50"/>
      <c r="U47" s="50"/>
      <c r="V47" s="50"/>
      <c r="W47" s="50"/>
      <c r="X47" s="56">
        <v>188500</v>
      </c>
      <c r="Y47" s="56">
        <v>0</v>
      </c>
      <c r="Z47" s="56">
        <v>0</v>
      </c>
    </row>
    <row r="48" spans="1:26">
      <c r="A48" s="64"/>
      <c r="B48" s="60"/>
      <c r="C48" s="52"/>
      <c r="D48" s="57"/>
      <c r="E48" s="57"/>
      <c r="F48" s="57"/>
      <c r="G48" s="57"/>
      <c r="H48" s="57"/>
      <c r="I48" s="57" t="s">
        <v>98</v>
      </c>
      <c r="J48" s="42">
        <v>121</v>
      </c>
      <c r="K48" s="43"/>
      <c r="L48" s="53">
        <v>1</v>
      </c>
      <c r="M48" s="53">
        <v>13</v>
      </c>
      <c r="N48" s="200">
        <v>0</v>
      </c>
      <c r="O48" s="55">
        <v>0</v>
      </c>
      <c r="P48" s="47"/>
      <c r="Q48" s="48"/>
      <c r="R48" s="50"/>
      <c r="S48" s="50"/>
      <c r="T48" s="50"/>
      <c r="U48" s="50"/>
      <c r="V48" s="50"/>
      <c r="W48" s="50"/>
      <c r="X48" s="56">
        <f>X51</f>
        <v>2990</v>
      </c>
      <c r="Y48" s="56">
        <f>Y51</f>
        <v>0</v>
      </c>
      <c r="Z48" s="56">
        <f>Z51</f>
        <v>0</v>
      </c>
    </row>
    <row r="49" spans="1:26" ht="52.5" customHeight="1">
      <c r="A49" s="64"/>
      <c r="B49" s="60"/>
      <c r="C49" s="52"/>
      <c r="D49" s="57"/>
      <c r="E49" s="57"/>
      <c r="F49" s="57"/>
      <c r="G49" s="368" t="s">
        <v>101</v>
      </c>
      <c r="H49" s="369"/>
      <c r="I49" s="370"/>
      <c r="J49" s="42">
        <v>121</v>
      </c>
      <c r="K49" s="43"/>
      <c r="L49" s="53">
        <v>1</v>
      </c>
      <c r="M49" s="53">
        <v>13</v>
      </c>
      <c r="N49" s="200">
        <v>5200000000</v>
      </c>
      <c r="O49" s="55">
        <v>0</v>
      </c>
      <c r="P49" s="47"/>
      <c r="Q49" s="48"/>
      <c r="R49" s="50"/>
      <c r="S49" s="50"/>
      <c r="T49" s="50"/>
      <c r="U49" s="50"/>
      <c r="V49" s="50"/>
      <c r="W49" s="50"/>
      <c r="X49" s="56">
        <f t="shared" ref="X49:Z51" si="3">X50</f>
        <v>2990</v>
      </c>
      <c r="Y49" s="56">
        <f t="shared" si="3"/>
        <v>0</v>
      </c>
      <c r="Z49" s="56">
        <f t="shared" si="3"/>
        <v>0</v>
      </c>
    </row>
    <row r="50" spans="1:26">
      <c r="A50" s="64"/>
      <c r="B50" s="60"/>
      <c r="C50" s="52"/>
      <c r="D50" s="57"/>
      <c r="E50" s="57"/>
      <c r="F50" s="57"/>
      <c r="G50" s="365" t="s">
        <v>112</v>
      </c>
      <c r="H50" s="366"/>
      <c r="I50" s="367"/>
      <c r="J50" s="42">
        <v>121</v>
      </c>
      <c r="K50" s="43"/>
      <c r="L50" s="53">
        <v>1</v>
      </c>
      <c r="M50" s="53">
        <v>13</v>
      </c>
      <c r="N50" s="200">
        <v>5240000000</v>
      </c>
      <c r="O50" s="55">
        <v>0</v>
      </c>
      <c r="P50" s="47"/>
      <c r="Q50" s="48"/>
      <c r="R50" s="50"/>
      <c r="S50" s="50"/>
      <c r="T50" s="50"/>
      <c r="U50" s="50"/>
      <c r="V50" s="50"/>
      <c r="W50" s="50"/>
      <c r="X50" s="56">
        <f t="shared" si="3"/>
        <v>2990</v>
      </c>
      <c r="Y50" s="56">
        <f t="shared" si="3"/>
        <v>0</v>
      </c>
      <c r="Z50" s="56">
        <f t="shared" si="3"/>
        <v>0</v>
      </c>
    </row>
    <row r="51" spans="1:26">
      <c r="A51" s="64"/>
      <c r="B51" s="60"/>
      <c r="C51" s="52"/>
      <c r="D51" s="57"/>
      <c r="E51" s="57"/>
      <c r="F51" s="57"/>
      <c r="G51" s="57"/>
      <c r="H51" s="57"/>
      <c r="I51" s="57" t="s">
        <v>103</v>
      </c>
      <c r="J51" s="42">
        <v>121</v>
      </c>
      <c r="K51" s="43"/>
      <c r="L51" s="53">
        <v>1</v>
      </c>
      <c r="M51" s="53">
        <v>13</v>
      </c>
      <c r="N51" s="200">
        <v>5240500000</v>
      </c>
      <c r="O51" s="55">
        <v>0</v>
      </c>
      <c r="P51" s="47"/>
      <c r="Q51" s="48"/>
      <c r="R51" s="50"/>
      <c r="S51" s="50"/>
      <c r="T51" s="50"/>
      <c r="U51" s="50"/>
      <c r="V51" s="50"/>
      <c r="W51" s="50"/>
      <c r="X51" s="56">
        <f t="shared" si="3"/>
        <v>2990</v>
      </c>
      <c r="Y51" s="56">
        <f t="shared" si="3"/>
        <v>0</v>
      </c>
      <c r="Z51" s="56">
        <f t="shared" si="3"/>
        <v>0</v>
      </c>
    </row>
    <row r="52" spans="1:26">
      <c r="A52" s="64"/>
      <c r="B52" s="60"/>
      <c r="C52" s="52"/>
      <c r="D52" s="57"/>
      <c r="E52" s="57"/>
      <c r="F52" s="57"/>
      <c r="G52" s="57"/>
      <c r="H52" s="57"/>
      <c r="I52" s="57" t="s">
        <v>97</v>
      </c>
      <c r="J52" s="42">
        <v>121</v>
      </c>
      <c r="K52" s="43"/>
      <c r="L52" s="53">
        <v>1</v>
      </c>
      <c r="M52" s="53">
        <v>13</v>
      </c>
      <c r="N52" s="59">
        <v>5240595100</v>
      </c>
      <c r="O52" s="55">
        <v>0</v>
      </c>
      <c r="P52" s="47"/>
      <c r="Q52" s="48"/>
      <c r="R52" s="50"/>
      <c r="S52" s="50"/>
      <c r="T52" s="50"/>
      <c r="U52" s="50"/>
      <c r="V52" s="50"/>
      <c r="W52" s="50"/>
      <c r="X52" s="56">
        <f>X53</f>
        <v>2990</v>
      </c>
      <c r="Y52" s="56">
        <f t="shared" ref="X52:Z53" si="4">Y53</f>
        <v>0</v>
      </c>
      <c r="Z52" s="56">
        <f t="shared" si="4"/>
        <v>0</v>
      </c>
    </row>
    <row r="53" spans="1:26">
      <c r="A53" s="64"/>
      <c r="B53" s="60"/>
      <c r="C53" s="52"/>
      <c r="D53" s="57"/>
      <c r="E53" s="57"/>
      <c r="F53" s="57"/>
      <c r="G53" s="57"/>
      <c r="H53" s="57"/>
      <c r="I53" s="57" t="s">
        <v>96</v>
      </c>
      <c r="J53" s="42">
        <v>121</v>
      </c>
      <c r="K53" s="43"/>
      <c r="L53" s="53">
        <v>1</v>
      </c>
      <c r="M53" s="53">
        <v>13</v>
      </c>
      <c r="N53" s="59">
        <v>5240595100</v>
      </c>
      <c r="O53" s="55">
        <v>850</v>
      </c>
      <c r="P53" s="47"/>
      <c r="Q53" s="48"/>
      <c r="R53" s="50"/>
      <c r="S53" s="50"/>
      <c r="T53" s="50"/>
      <c r="U53" s="50"/>
      <c r="V53" s="50"/>
      <c r="W53" s="50"/>
      <c r="X53" s="56">
        <f t="shared" si="4"/>
        <v>2990</v>
      </c>
      <c r="Y53" s="56">
        <f t="shared" si="4"/>
        <v>0</v>
      </c>
      <c r="Z53" s="56">
        <f t="shared" si="4"/>
        <v>0</v>
      </c>
    </row>
    <row r="54" spans="1:26">
      <c r="A54" s="64"/>
      <c r="B54" s="60"/>
      <c r="C54" s="52"/>
      <c r="D54" s="57"/>
      <c r="E54" s="57"/>
      <c r="F54" s="57"/>
      <c r="G54" s="57"/>
      <c r="H54" s="57"/>
      <c r="I54" s="57" t="s">
        <v>95</v>
      </c>
      <c r="J54" s="42">
        <v>121</v>
      </c>
      <c r="K54" s="43"/>
      <c r="L54" s="53">
        <v>1</v>
      </c>
      <c r="M54" s="53">
        <v>13</v>
      </c>
      <c r="N54" s="59">
        <v>5240595100</v>
      </c>
      <c r="O54" s="55">
        <v>853</v>
      </c>
      <c r="P54" s="47"/>
      <c r="Q54" s="48"/>
      <c r="R54" s="50"/>
      <c r="S54" s="50"/>
      <c r="T54" s="50"/>
      <c r="U54" s="50"/>
      <c r="V54" s="50"/>
      <c r="W54" s="50"/>
      <c r="X54" s="56">
        <v>2990</v>
      </c>
      <c r="Y54" s="56">
        <v>0</v>
      </c>
      <c r="Z54" s="56">
        <v>0</v>
      </c>
    </row>
    <row r="55" spans="1:26">
      <c r="A55" s="349" t="s">
        <v>60</v>
      </c>
      <c r="B55" s="349"/>
      <c r="C55" s="349"/>
      <c r="D55" s="349"/>
      <c r="E55" s="349"/>
      <c r="F55" s="349"/>
      <c r="G55" s="349"/>
      <c r="H55" s="349"/>
      <c r="I55" s="349"/>
      <c r="J55" s="42">
        <v>121</v>
      </c>
      <c r="K55" s="43">
        <v>200</v>
      </c>
      <c r="L55" s="44">
        <v>2</v>
      </c>
      <c r="M55" s="44">
        <v>0</v>
      </c>
      <c r="N55" s="45" t="s">
        <v>47</v>
      </c>
      <c r="O55" s="46">
        <v>0</v>
      </c>
      <c r="P55" s="47"/>
      <c r="Q55" s="48">
        <v>0</v>
      </c>
      <c r="R55" s="347"/>
      <c r="S55" s="347"/>
      <c r="T55" s="347"/>
      <c r="U55" s="347"/>
      <c r="V55" s="50">
        <v>0</v>
      </c>
      <c r="W55" s="50">
        <v>0</v>
      </c>
      <c r="X55" s="79">
        <f t="shared" ref="X55:Z59" si="5">X56</f>
        <v>182841.2</v>
      </c>
      <c r="Y55" s="79">
        <f t="shared" si="5"/>
        <v>199990.26</v>
      </c>
      <c r="Z55" s="79">
        <f t="shared" si="5"/>
        <v>207171.11</v>
      </c>
    </row>
    <row r="56" spans="1:26">
      <c r="A56" s="64"/>
      <c r="B56" s="60"/>
      <c r="C56" s="355" t="s">
        <v>61</v>
      </c>
      <c r="D56" s="355"/>
      <c r="E56" s="355"/>
      <c r="F56" s="355"/>
      <c r="G56" s="355"/>
      <c r="H56" s="355"/>
      <c r="I56" s="355"/>
      <c r="J56" s="42">
        <v>121</v>
      </c>
      <c r="K56" s="43">
        <v>203</v>
      </c>
      <c r="L56" s="44">
        <v>2</v>
      </c>
      <c r="M56" s="44">
        <v>3</v>
      </c>
      <c r="N56" s="45" t="s">
        <v>47</v>
      </c>
      <c r="O56" s="46">
        <v>0</v>
      </c>
      <c r="P56" s="47"/>
      <c r="Q56" s="48">
        <v>0</v>
      </c>
      <c r="R56" s="347"/>
      <c r="S56" s="347"/>
      <c r="T56" s="347"/>
      <c r="U56" s="347"/>
      <c r="V56" s="50">
        <v>0</v>
      </c>
      <c r="W56" s="50">
        <v>0</v>
      </c>
      <c r="X56" s="79">
        <f t="shared" si="5"/>
        <v>182841.2</v>
      </c>
      <c r="Y56" s="79">
        <f t="shared" si="5"/>
        <v>199990.26</v>
      </c>
      <c r="Z56" s="79">
        <f t="shared" si="5"/>
        <v>207171.11</v>
      </c>
    </row>
    <row r="57" spans="1:26" ht="51" customHeight="1">
      <c r="A57" s="354" t="s">
        <v>101</v>
      </c>
      <c r="B57" s="354"/>
      <c r="C57" s="354"/>
      <c r="D57" s="354"/>
      <c r="E57" s="354"/>
      <c r="F57" s="354"/>
      <c r="G57" s="354"/>
      <c r="H57" s="354"/>
      <c r="I57" s="354"/>
      <c r="J57" s="42">
        <v>121</v>
      </c>
      <c r="K57" s="43">
        <v>0</v>
      </c>
      <c r="L57" s="53">
        <v>2</v>
      </c>
      <c r="M57" s="53">
        <v>3</v>
      </c>
      <c r="N57" s="54" t="s">
        <v>83</v>
      </c>
      <c r="O57" s="55">
        <v>0</v>
      </c>
      <c r="P57" s="47"/>
      <c r="Q57" s="48">
        <v>0</v>
      </c>
      <c r="R57" s="343"/>
      <c r="S57" s="343"/>
      <c r="T57" s="343"/>
      <c r="U57" s="343"/>
      <c r="V57" s="50">
        <v>0</v>
      </c>
      <c r="W57" s="50">
        <v>0</v>
      </c>
      <c r="X57" s="56">
        <f>X59</f>
        <v>182841.2</v>
      </c>
      <c r="Y57" s="56">
        <f>Y59</f>
        <v>199990.26</v>
      </c>
      <c r="Z57" s="56">
        <f>Z59</f>
        <v>207171.11</v>
      </c>
    </row>
    <row r="58" spans="1:26" ht="26.25" customHeight="1">
      <c r="A58" s="83"/>
      <c r="B58" s="83"/>
      <c r="C58" s="83"/>
      <c r="D58" s="334" t="s">
        <v>112</v>
      </c>
      <c r="E58" s="335"/>
      <c r="F58" s="335"/>
      <c r="G58" s="335"/>
      <c r="H58" s="335"/>
      <c r="I58" s="336"/>
      <c r="J58" s="42">
        <v>121</v>
      </c>
      <c r="K58" s="43"/>
      <c r="L58" s="53">
        <v>2</v>
      </c>
      <c r="M58" s="53">
        <v>3</v>
      </c>
      <c r="N58" s="54" t="s">
        <v>109</v>
      </c>
      <c r="O58" s="55">
        <v>0</v>
      </c>
      <c r="P58" s="47"/>
      <c r="Q58" s="48"/>
      <c r="R58" s="50"/>
      <c r="S58" s="50"/>
      <c r="T58" s="50"/>
      <c r="U58" s="50"/>
      <c r="V58" s="50"/>
      <c r="W58" s="50"/>
      <c r="X58" s="56">
        <f>X59</f>
        <v>182841.2</v>
      </c>
      <c r="Y58" s="56">
        <f>Y59</f>
        <v>199990.26</v>
      </c>
      <c r="Z58" s="56">
        <f>Z59</f>
        <v>207171.11</v>
      </c>
    </row>
    <row r="59" spans="1:26" ht="35.25" customHeight="1">
      <c r="A59" s="64"/>
      <c r="B59" s="60"/>
      <c r="C59" s="52"/>
      <c r="D59" s="328" t="s">
        <v>103</v>
      </c>
      <c r="E59" s="328"/>
      <c r="F59" s="328"/>
      <c r="G59" s="328"/>
      <c r="H59" s="328"/>
      <c r="I59" s="328"/>
      <c r="J59" s="42">
        <v>121</v>
      </c>
      <c r="K59" s="43">
        <v>203</v>
      </c>
      <c r="L59" s="53">
        <v>2</v>
      </c>
      <c r="M59" s="53">
        <v>3</v>
      </c>
      <c r="N59" s="59">
        <v>5240500000</v>
      </c>
      <c r="O59" s="55">
        <v>0</v>
      </c>
      <c r="P59" s="47"/>
      <c r="Q59" s="48">
        <v>0</v>
      </c>
      <c r="R59" s="343"/>
      <c r="S59" s="343"/>
      <c r="T59" s="343"/>
      <c r="U59" s="343"/>
      <c r="V59" s="50">
        <v>0</v>
      </c>
      <c r="W59" s="50">
        <v>0</v>
      </c>
      <c r="X59" s="56">
        <f t="shared" si="5"/>
        <v>182841.2</v>
      </c>
      <c r="Y59" s="56">
        <f t="shared" si="5"/>
        <v>199990.26</v>
      </c>
      <c r="Z59" s="56">
        <f t="shared" si="5"/>
        <v>207171.11</v>
      </c>
    </row>
    <row r="60" spans="1:26" ht="33" customHeight="1">
      <c r="A60" s="64"/>
      <c r="B60" s="60"/>
      <c r="C60" s="52"/>
      <c r="D60" s="57"/>
      <c r="E60" s="328" t="s">
        <v>99</v>
      </c>
      <c r="F60" s="328"/>
      <c r="G60" s="328"/>
      <c r="H60" s="328"/>
      <c r="I60" s="328"/>
      <c r="J60" s="42">
        <v>121</v>
      </c>
      <c r="K60" s="43">
        <v>203</v>
      </c>
      <c r="L60" s="53">
        <v>2</v>
      </c>
      <c r="M60" s="53">
        <v>3</v>
      </c>
      <c r="N60" s="59">
        <v>5240551180</v>
      </c>
      <c r="O60" s="55">
        <v>0</v>
      </c>
      <c r="P60" s="47"/>
      <c r="Q60" s="48">
        <v>0</v>
      </c>
      <c r="R60" s="343"/>
      <c r="S60" s="343"/>
      <c r="T60" s="343"/>
      <c r="U60" s="343"/>
      <c r="V60" s="50">
        <v>0</v>
      </c>
      <c r="W60" s="50">
        <v>0</v>
      </c>
      <c r="X60" s="56">
        <f>X61+X65</f>
        <v>182841.2</v>
      </c>
      <c r="Y60" s="56">
        <f>Y61+Y65</f>
        <v>199990.26</v>
      </c>
      <c r="Z60" s="56">
        <f>Z61+Z65</f>
        <v>207171.11</v>
      </c>
    </row>
    <row r="61" spans="1:26">
      <c r="A61" s="64"/>
      <c r="B61" s="60"/>
      <c r="C61" s="52"/>
      <c r="D61" s="57"/>
      <c r="E61" s="328" t="s">
        <v>62</v>
      </c>
      <c r="F61" s="328"/>
      <c r="G61" s="328"/>
      <c r="H61" s="328"/>
      <c r="I61" s="328"/>
      <c r="J61" s="42">
        <v>121</v>
      </c>
      <c r="K61" s="43">
        <v>203</v>
      </c>
      <c r="L61" s="53">
        <v>2</v>
      </c>
      <c r="M61" s="53">
        <v>3</v>
      </c>
      <c r="N61" s="59">
        <v>5240551180</v>
      </c>
      <c r="O61" s="55">
        <v>120</v>
      </c>
      <c r="P61" s="47"/>
      <c r="Q61" s="48">
        <v>0</v>
      </c>
      <c r="R61" s="343"/>
      <c r="S61" s="343"/>
      <c r="T61" s="343"/>
      <c r="U61" s="343"/>
      <c r="V61" s="50">
        <v>0</v>
      </c>
      <c r="W61" s="50">
        <v>0</v>
      </c>
      <c r="X61" s="56">
        <f>X62+X63</f>
        <v>174500</v>
      </c>
      <c r="Y61" s="56">
        <f>Y62+Y63</f>
        <v>192000</v>
      </c>
      <c r="Z61" s="56">
        <f>Z62+Z63</f>
        <v>198000</v>
      </c>
    </row>
    <row r="62" spans="1:26">
      <c r="A62" s="64"/>
      <c r="B62" s="60"/>
      <c r="C62" s="52"/>
      <c r="D62" s="57"/>
      <c r="E62" s="57"/>
      <c r="F62" s="328" t="s">
        <v>52</v>
      </c>
      <c r="G62" s="329"/>
      <c r="H62" s="329"/>
      <c r="I62" s="329"/>
      <c r="J62" s="42">
        <v>121</v>
      </c>
      <c r="K62" s="43"/>
      <c r="L62" s="53">
        <v>2</v>
      </c>
      <c r="M62" s="53">
        <v>3</v>
      </c>
      <c r="N62" s="59">
        <v>5240551180</v>
      </c>
      <c r="O62" s="55">
        <v>121</v>
      </c>
      <c r="P62" s="47"/>
      <c r="Q62" s="48"/>
      <c r="R62" s="50"/>
      <c r="S62" s="50"/>
      <c r="T62" s="50"/>
      <c r="U62" s="50"/>
      <c r="V62" s="50"/>
      <c r="W62" s="50"/>
      <c r="X62" s="56">
        <v>134000</v>
      </c>
      <c r="Y62" s="56">
        <v>147400</v>
      </c>
      <c r="Z62" s="56">
        <v>152000</v>
      </c>
    </row>
    <row r="63" spans="1:26" ht="48" customHeight="1">
      <c r="A63" s="64"/>
      <c r="B63" s="60"/>
      <c r="C63" s="52"/>
      <c r="D63" s="57"/>
      <c r="E63" s="57"/>
      <c r="F63" s="328" t="s">
        <v>53</v>
      </c>
      <c r="G63" s="328"/>
      <c r="H63" s="328"/>
      <c r="I63" s="328"/>
      <c r="J63" s="42">
        <v>121</v>
      </c>
      <c r="K63" s="43">
        <v>203</v>
      </c>
      <c r="L63" s="53">
        <v>2</v>
      </c>
      <c r="M63" s="53">
        <v>3</v>
      </c>
      <c r="N63" s="59">
        <v>5240551180</v>
      </c>
      <c r="O63" s="55">
        <v>129</v>
      </c>
      <c r="P63" s="47"/>
      <c r="Q63" s="48">
        <v>10000</v>
      </c>
      <c r="R63" s="343"/>
      <c r="S63" s="343"/>
      <c r="T63" s="343"/>
      <c r="U63" s="343"/>
      <c r="V63" s="50">
        <v>0</v>
      </c>
      <c r="W63" s="50">
        <v>0</v>
      </c>
      <c r="X63" s="56">
        <v>40500</v>
      </c>
      <c r="Y63" s="56">
        <v>44600</v>
      </c>
      <c r="Z63" s="56">
        <v>46000</v>
      </c>
    </row>
    <row r="64" spans="1:26" ht="33.75" customHeight="1">
      <c r="A64" s="64"/>
      <c r="B64" s="60"/>
      <c r="C64" s="52"/>
      <c r="D64" s="57"/>
      <c r="E64" s="57"/>
      <c r="F64" s="328" t="s">
        <v>55</v>
      </c>
      <c r="G64" s="328"/>
      <c r="H64" s="328"/>
      <c r="I64" s="328"/>
      <c r="J64" s="42">
        <v>121</v>
      </c>
      <c r="K64" s="43">
        <v>203</v>
      </c>
      <c r="L64" s="53">
        <v>2</v>
      </c>
      <c r="M64" s="53">
        <v>3</v>
      </c>
      <c r="N64" s="59">
        <v>5240551180</v>
      </c>
      <c r="O64" s="55">
        <v>240</v>
      </c>
      <c r="P64" s="47"/>
      <c r="Q64" s="48">
        <v>10000</v>
      </c>
      <c r="R64" s="343"/>
      <c r="S64" s="343"/>
      <c r="T64" s="343"/>
      <c r="U64" s="343"/>
      <c r="V64" s="50">
        <v>0</v>
      </c>
      <c r="W64" s="50">
        <v>0</v>
      </c>
      <c r="X64" s="56">
        <f>X65</f>
        <v>8341.2000000000007</v>
      </c>
      <c r="Y64" s="56">
        <f>Y65</f>
        <v>7990.26</v>
      </c>
      <c r="Z64" s="56">
        <f>Z65</f>
        <v>9171.11</v>
      </c>
    </row>
    <row r="65" spans="1:26">
      <c r="A65" s="64"/>
      <c r="B65" s="60"/>
      <c r="C65" s="52"/>
      <c r="D65" s="57"/>
      <c r="E65" s="57"/>
      <c r="F65" s="328" t="s">
        <v>56</v>
      </c>
      <c r="G65" s="328"/>
      <c r="H65" s="328"/>
      <c r="I65" s="328"/>
      <c r="J65" s="42">
        <v>121</v>
      </c>
      <c r="K65" s="43">
        <v>203</v>
      </c>
      <c r="L65" s="53">
        <v>2</v>
      </c>
      <c r="M65" s="53">
        <v>3</v>
      </c>
      <c r="N65" s="59">
        <v>5240551180</v>
      </c>
      <c r="O65" s="55">
        <v>244</v>
      </c>
      <c r="P65" s="47"/>
      <c r="Q65" s="48">
        <v>10000</v>
      </c>
      <c r="R65" s="343"/>
      <c r="S65" s="343"/>
      <c r="T65" s="343"/>
      <c r="U65" s="343"/>
      <c r="V65" s="50">
        <v>0</v>
      </c>
      <c r="W65" s="50">
        <v>0</v>
      </c>
      <c r="X65" s="56">
        <v>8341.2000000000007</v>
      </c>
      <c r="Y65" s="56">
        <v>7990.26</v>
      </c>
      <c r="Z65" s="56">
        <v>9171.11</v>
      </c>
    </row>
    <row r="66" spans="1:26" ht="35.25" customHeight="1">
      <c r="A66" s="346" t="s">
        <v>63</v>
      </c>
      <c r="B66" s="346"/>
      <c r="C66" s="346"/>
      <c r="D66" s="346"/>
      <c r="E66" s="346"/>
      <c r="F66" s="346"/>
      <c r="G66" s="346"/>
      <c r="H66" s="346"/>
      <c r="I66" s="346"/>
      <c r="J66" s="42">
        <v>121</v>
      </c>
      <c r="K66" s="43">
        <v>300</v>
      </c>
      <c r="L66" s="44">
        <v>3</v>
      </c>
      <c r="M66" s="44">
        <v>0</v>
      </c>
      <c r="N66" s="45" t="s">
        <v>47</v>
      </c>
      <c r="O66" s="46">
        <v>0</v>
      </c>
      <c r="P66" s="47"/>
      <c r="Q66" s="48">
        <v>0</v>
      </c>
      <c r="R66" s="347"/>
      <c r="S66" s="347"/>
      <c r="T66" s="347"/>
      <c r="U66" s="347"/>
      <c r="V66" s="50">
        <v>0</v>
      </c>
      <c r="W66" s="50">
        <v>0</v>
      </c>
      <c r="X66" s="51">
        <f>X67</f>
        <v>85932</v>
      </c>
      <c r="Y66" s="51">
        <f>Y67</f>
        <v>500</v>
      </c>
      <c r="Z66" s="51">
        <f>Z67</f>
        <v>500</v>
      </c>
    </row>
    <row r="67" spans="1:26" ht="31.5" customHeight="1">
      <c r="A67" s="64"/>
      <c r="B67" s="60"/>
      <c r="C67" s="355" t="s">
        <v>93</v>
      </c>
      <c r="D67" s="355"/>
      <c r="E67" s="355"/>
      <c r="F67" s="355"/>
      <c r="G67" s="355"/>
      <c r="H67" s="355"/>
      <c r="I67" s="355"/>
      <c r="J67" s="42">
        <v>121</v>
      </c>
      <c r="K67" s="43">
        <v>310</v>
      </c>
      <c r="L67" s="44">
        <v>3</v>
      </c>
      <c r="M67" s="44">
        <v>10</v>
      </c>
      <c r="N67" s="45" t="s">
        <v>47</v>
      </c>
      <c r="O67" s="46">
        <v>0</v>
      </c>
      <c r="P67" s="47"/>
      <c r="Q67" s="48">
        <v>0</v>
      </c>
      <c r="R67" s="347"/>
      <c r="S67" s="347"/>
      <c r="T67" s="347"/>
      <c r="U67" s="347"/>
      <c r="V67" s="50">
        <v>0</v>
      </c>
      <c r="W67" s="50">
        <v>0</v>
      </c>
      <c r="X67" s="51">
        <f t="shared" ref="X67:Z72" si="6">X68</f>
        <v>85932</v>
      </c>
      <c r="Y67" s="51">
        <f t="shared" si="6"/>
        <v>500</v>
      </c>
      <c r="Z67" s="51">
        <f t="shared" si="6"/>
        <v>500</v>
      </c>
    </row>
    <row r="68" spans="1:26" ht="49.5" customHeight="1">
      <c r="A68" s="354" t="s">
        <v>101</v>
      </c>
      <c r="B68" s="354"/>
      <c r="C68" s="354"/>
      <c r="D68" s="354"/>
      <c r="E68" s="354"/>
      <c r="F68" s="354"/>
      <c r="G68" s="354"/>
      <c r="H68" s="354"/>
      <c r="I68" s="354"/>
      <c r="J68" s="42">
        <v>121</v>
      </c>
      <c r="K68" s="43">
        <v>0</v>
      </c>
      <c r="L68" s="53">
        <v>3</v>
      </c>
      <c r="M68" s="53">
        <v>10</v>
      </c>
      <c r="N68" s="54" t="s">
        <v>83</v>
      </c>
      <c r="O68" s="55">
        <v>0</v>
      </c>
      <c r="P68" s="47"/>
      <c r="Q68" s="48">
        <v>0</v>
      </c>
      <c r="R68" s="343"/>
      <c r="S68" s="343"/>
      <c r="T68" s="343"/>
      <c r="U68" s="343"/>
      <c r="V68" s="50">
        <v>0</v>
      </c>
      <c r="W68" s="50">
        <v>0</v>
      </c>
      <c r="X68" s="56">
        <f>X70</f>
        <v>85932</v>
      </c>
      <c r="Y68" s="56">
        <f>Y70</f>
        <v>500</v>
      </c>
      <c r="Z68" s="56">
        <f>Z70</f>
        <v>500</v>
      </c>
    </row>
    <row r="69" spans="1:26" ht="23.25" customHeight="1">
      <c r="A69" s="83"/>
      <c r="B69" s="83"/>
      <c r="C69" s="83"/>
      <c r="D69" s="334" t="s">
        <v>112</v>
      </c>
      <c r="E69" s="335"/>
      <c r="F69" s="335"/>
      <c r="G69" s="335"/>
      <c r="H69" s="335"/>
      <c r="I69" s="336"/>
      <c r="J69" s="42">
        <v>121</v>
      </c>
      <c r="K69" s="43"/>
      <c r="L69" s="53">
        <v>3</v>
      </c>
      <c r="M69" s="53">
        <v>10</v>
      </c>
      <c r="N69" s="54" t="s">
        <v>109</v>
      </c>
      <c r="O69" s="55">
        <v>0</v>
      </c>
      <c r="P69" s="47"/>
      <c r="Q69" s="48"/>
      <c r="R69" s="50"/>
      <c r="S69" s="50"/>
      <c r="T69" s="50"/>
      <c r="U69" s="50"/>
      <c r="V69" s="50"/>
      <c r="W69" s="50"/>
      <c r="X69" s="56">
        <f>X70</f>
        <v>85932</v>
      </c>
      <c r="Y69" s="56">
        <f>Y70</f>
        <v>500</v>
      </c>
      <c r="Z69" s="56">
        <f>Z70</f>
        <v>500</v>
      </c>
    </row>
    <row r="70" spans="1:26" ht="29.25" customHeight="1">
      <c r="A70" s="64"/>
      <c r="B70" s="60"/>
      <c r="C70" s="52"/>
      <c r="D70" s="328" t="s">
        <v>104</v>
      </c>
      <c r="E70" s="328"/>
      <c r="F70" s="328"/>
      <c r="G70" s="328"/>
      <c r="H70" s="328"/>
      <c r="I70" s="328"/>
      <c r="J70" s="42">
        <v>121</v>
      </c>
      <c r="K70" s="43">
        <v>310</v>
      </c>
      <c r="L70" s="53">
        <v>3</v>
      </c>
      <c r="M70" s="53">
        <v>10</v>
      </c>
      <c r="N70" s="59">
        <v>5240100000</v>
      </c>
      <c r="O70" s="55">
        <v>0</v>
      </c>
      <c r="P70" s="47"/>
      <c r="Q70" s="48">
        <v>0</v>
      </c>
      <c r="R70" s="343"/>
      <c r="S70" s="343"/>
      <c r="T70" s="343"/>
      <c r="U70" s="343"/>
      <c r="V70" s="50">
        <v>0</v>
      </c>
      <c r="W70" s="50">
        <v>0</v>
      </c>
      <c r="X70" s="56">
        <f t="shared" si="6"/>
        <v>85932</v>
      </c>
      <c r="Y70" s="56">
        <f t="shared" si="6"/>
        <v>500</v>
      </c>
      <c r="Z70" s="56">
        <f t="shared" si="6"/>
        <v>500</v>
      </c>
    </row>
    <row r="71" spans="1:26" ht="36" customHeight="1">
      <c r="A71" s="64"/>
      <c r="B71" s="60"/>
      <c r="C71" s="52"/>
      <c r="D71" s="57"/>
      <c r="E71" s="328" t="s">
        <v>110</v>
      </c>
      <c r="F71" s="328"/>
      <c r="G71" s="328"/>
      <c r="H71" s="328"/>
      <c r="I71" s="328"/>
      <c r="J71" s="42">
        <v>121</v>
      </c>
      <c r="K71" s="43">
        <v>310</v>
      </c>
      <c r="L71" s="53">
        <v>3</v>
      </c>
      <c r="M71" s="53">
        <v>10</v>
      </c>
      <c r="N71" s="59">
        <v>5240195020</v>
      </c>
      <c r="O71" s="55">
        <v>0</v>
      </c>
      <c r="P71" s="47"/>
      <c r="Q71" s="48">
        <v>0</v>
      </c>
      <c r="R71" s="343"/>
      <c r="S71" s="343"/>
      <c r="T71" s="343"/>
      <c r="U71" s="343"/>
      <c r="V71" s="50">
        <v>0</v>
      </c>
      <c r="W71" s="50">
        <v>0</v>
      </c>
      <c r="X71" s="56">
        <f t="shared" si="6"/>
        <v>85932</v>
      </c>
      <c r="Y71" s="56">
        <f t="shared" si="6"/>
        <v>500</v>
      </c>
      <c r="Z71" s="56">
        <f t="shared" si="6"/>
        <v>500</v>
      </c>
    </row>
    <row r="72" spans="1:26" ht="33" customHeight="1">
      <c r="A72" s="64"/>
      <c r="B72" s="60"/>
      <c r="C72" s="52"/>
      <c r="D72" s="57"/>
      <c r="E72" s="57"/>
      <c r="F72" s="328" t="s">
        <v>55</v>
      </c>
      <c r="G72" s="328"/>
      <c r="H72" s="328"/>
      <c r="I72" s="328"/>
      <c r="J72" s="42">
        <v>121</v>
      </c>
      <c r="K72" s="43">
        <v>310</v>
      </c>
      <c r="L72" s="53">
        <v>3</v>
      </c>
      <c r="M72" s="53">
        <v>10</v>
      </c>
      <c r="N72" s="59">
        <v>5240195020</v>
      </c>
      <c r="O72" s="55">
        <v>240</v>
      </c>
      <c r="P72" s="47"/>
      <c r="Q72" s="48">
        <v>10000</v>
      </c>
      <c r="R72" s="343"/>
      <c r="S72" s="343"/>
      <c r="T72" s="343"/>
      <c r="U72" s="343"/>
      <c r="V72" s="50">
        <v>0</v>
      </c>
      <c r="W72" s="50">
        <v>0</v>
      </c>
      <c r="X72" s="56">
        <f t="shared" si="6"/>
        <v>85932</v>
      </c>
      <c r="Y72" s="56">
        <f t="shared" si="6"/>
        <v>500</v>
      </c>
      <c r="Z72" s="56">
        <f t="shared" si="6"/>
        <v>500</v>
      </c>
    </row>
    <row r="73" spans="1:26">
      <c r="A73" s="64"/>
      <c r="B73" s="60"/>
      <c r="C73" s="52"/>
      <c r="D73" s="57"/>
      <c r="E73" s="57"/>
      <c r="F73" s="328" t="s">
        <v>56</v>
      </c>
      <c r="G73" s="328"/>
      <c r="H73" s="328"/>
      <c r="I73" s="328"/>
      <c r="J73" s="42">
        <v>121</v>
      </c>
      <c r="K73" s="43">
        <v>310</v>
      </c>
      <c r="L73" s="53">
        <v>3</v>
      </c>
      <c r="M73" s="53">
        <v>10</v>
      </c>
      <c r="N73" s="59">
        <v>5240195020</v>
      </c>
      <c r="O73" s="55">
        <v>244</v>
      </c>
      <c r="P73" s="47"/>
      <c r="Q73" s="48">
        <v>10000</v>
      </c>
      <c r="R73" s="343"/>
      <c r="S73" s="343"/>
      <c r="T73" s="343"/>
      <c r="U73" s="343"/>
      <c r="V73" s="50">
        <v>0</v>
      </c>
      <c r="W73" s="50">
        <v>0</v>
      </c>
      <c r="X73" s="56">
        <v>85932</v>
      </c>
      <c r="Y73" s="56">
        <v>500</v>
      </c>
      <c r="Z73" s="56">
        <v>500</v>
      </c>
    </row>
    <row r="74" spans="1:26">
      <c r="A74" s="64"/>
      <c r="B74" s="60"/>
      <c r="C74" s="353" t="s">
        <v>64</v>
      </c>
      <c r="D74" s="353"/>
      <c r="E74" s="353"/>
      <c r="F74" s="353"/>
      <c r="G74" s="353"/>
      <c r="H74" s="353"/>
      <c r="I74" s="353"/>
      <c r="J74" s="42">
        <v>121</v>
      </c>
      <c r="K74" s="43">
        <v>409</v>
      </c>
      <c r="L74" s="44">
        <v>4</v>
      </c>
      <c r="M74" s="44">
        <v>0</v>
      </c>
      <c r="N74" s="45" t="s">
        <v>47</v>
      </c>
      <c r="O74" s="46">
        <v>0</v>
      </c>
      <c r="P74" s="47"/>
      <c r="Q74" s="48">
        <v>0</v>
      </c>
      <c r="R74" s="347"/>
      <c r="S74" s="347"/>
      <c r="T74" s="347"/>
      <c r="U74" s="347"/>
      <c r="V74" s="50">
        <v>0</v>
      </c>
      <c r="W74" s="50">
        <v>0</v>
      </c>
      <c r="X74" s="51">
        <f>X75</f>
        <v>417422.7</v>
      </c>
      <c r="Y74" s="51">
        <f>Y75</f>
        <v>420000</v>
      </c>
      <c r="Z74" s="51">
        <f>Z75</f>
        <v>556000</v>
      </c>
    </row>
    <row r="75" spans="1:26">
      <c r="A75" s="64"/>
      <c r="B75" s="60"/>
      <c r="C75" s="353" t="s">
        <v>72</v>
      </c>
      <c r="D75" s="353"/>
      <c r="E75" s="353"/>
      <c r="F75" s="353"/>
      <c r="G75" s="353"/>
      <c r="H75" s="353"/>
      <c r="I75" s="353"/>
      <c r="J75" s="42">
        <v>121</v>
      </c>
      <c r="K75" s="43">
        <v>409</v>
      </c>
      <c r="L75" s="44">
        <v>4</v>
      </c>
      <c r="M75" s="44">
        <v>9</v>
      </c>
      <c r="N75" s="45" t="s">
        <v>47</v>
      </c>
      <c r="O75" s="46">
        <v>0</v>
      </c>
      <c r="P75" s="47"/>
      <c r="Q75" s="48">
        <v>0</v>
      </c>
      <c r="R75" s="347"/>
      <c r="S75" s="347"/>
      <c r="T75" s="347"/>
      <c r="U75" s="347"/>
      <c r="V75" s="50">
        <v>0</v>
      </c>
      <c r="W75" s="50">
        <v>0</v>
      </c>
      <c r="X75" s="51">
        <f t="shared" ref="X75:Z79" si="7">X76</f>
        <v>417422.7</v>
      </c>
      <c r="Y75" s="51">
        <f t="shared" si="7"/>
        <v>420000</v>
      </c>
      <c r="Z75" s="51">
        <f t="shared" si="7"/>
        <v>556000</v>
      </c>
    </row>
    <row r="76" spans="1:26" ht="50.25" customHeight="1">
      <c r="A76" s="354" t="s">
        <v>101</v>
      </c>
      <c r="B76" s="354"/>
      <c r="C76" s="354"/>
      <c r="D76" s="354"/>
      <c r="E76" s="354"/>
      <c r="F76" s="354"/>
      <c r="G76" s="354"/>
      <c r="H76" s="354"/>
      <c r="I76" s="354"/>
      <c r="J76" s="42">
        <v>121</v>
      </c>
      <c r="K76" s="43">
        <v>0</v>
      </c>
      <c r="L76" s="53">
        <v>4</v>
      </c>
      <c r="M76" s="53">
        <v>9</v>
      </c>
      <c r="N76" s="54" t="s">
        <v>83</v>
      </c>
      <c r="O76" s="55">
        <v>0</v>
      </c>
      <c r="P76" s="47"/>
      <c r="Q76" s="48">
        <v>0</v>
      </c>
      <c r="R76" s="343"/>
      <c r="S76" s="343"/>
      <c r="T76" s="343"/>
      <c r="U76" s="343"/>
      <c r="V76" s="50">
        <v>0</v>
      </c>
      <c r="W76" s="50">
        <v>0</v>
      </c>
      <c r="X76" s="56">
        <f>X78</f>
        <v>417422.7</v>
      </c>
      <c r="Y76" s="56">
        <f>Y78</f>
        <v>420000</v>
      </c>
      <c r="Z76" s="56">
        <f>Z78</f>
        <v>556000</v>
      </c>
    </row>
    <row r="77" spans="1:26" ht="30.75" customHeight="1">
      <c r="A77" s="83"/>
      <c r="B77" s="83"/>
      <c r="C77" s="83"/>
      <c r="D77" s="334" t="s">
        <v>112</v>
      </c>
      <c r="E77" s="335"/>
      <c r="F77" s="335"/>
      <c r="G77" s="335"/>
      <c r="H77" s="335"/>
      <c r="I77" s="336"/>
      <c r="J77" s="42">
        <v>121</v>
      </c>
      <c r="K77" s="43"/>
      <c r="L77" s="53">
        <v>4</v>
      </c>
      <c r="M77" s="53">
        <v>9</v>
      </c>
      <c r="N77" s="54" t="s">
        <v>109</v>
      </c>
      <c r="O77" s="55">
        <v>0</v>
      </c>
      <c r="P77" s="47"/>
      <c r="Q77" s="48"/>
      <c r="R77" s="50"/>
      <c r="S77" s="50"/>
      <c r="T77" s="50"/>
      <c r="U77" s="50"/>
      <c r="V77" s="50"/>
      <c r="W77" s="50"/>
      <c r="X77" s="56">
        <f>X78</f>
        <v>417422.7</v>
      </c>
      <c r="Y77" s="56">
        <f>Y78</f>
        <v>420000</v>
      </c>
      <c r="Z77" s="56">
        <f>Z78</f>
        <v>556000</v>
      </c>
    </row>
    <row r="78" spans="1:26" ht="36.75" customHeight="1">
      <c r="A78" s="64"/>
      <c r="B78" s="60"/>
      <c r="C78" s="61"/>
      <c r="D78" s="328" t="s">
        <v>105</v>
      </c>
      <c r="E78" s="328"/>
      <c r="F78" s="328"/>
      <c r="G78" s="328"/>
      <c r="H78" s="328"/>
      <c r="I78" s="328"/>
      <c r="J78" s="42">
        <v>121</v>
      </c>
      <c r="K78" s="43">
        <v>409</v>
      </c>
      <c r="L78" s="53">
        <v>4</v>
      </c>
      <c r="M78" s="53">
        <v>9</v>
      </c>
      <c r="N78" s="59">
        <v>5240200000</v>
      </c>
      <c r="O78" s="55">
        <v>0</v>
      </c>
      <c r="P78" s="47"/>
      <c r="Q78" s="48">
        <v>0</v>
      </c>
      <c r="R78" s="343"/>
      <c r="S78" s="343"/>
      <c r="T78" s="343"/>
      <c r="U78" s="343"/>
      <c r="V78" s="50">
        <v>0</v>
      </c>
      <c r="W78" s="50">
        <v>0</v>
      </c>
      <c r="X78" s="56">
        <f t="shared" si="7"/>
        <v>417422.7</v>
      </c>
      <c r="Y78" s="56">
        <f t="shared" si="7"/>
        <v>420000</v>
      </c>
      <c r="Z78" s="56">
        <f t="shared" si="7"/>
        <v>556000</v>
      </c>
    </row>
    <row r="79" spans="1:26" ht="34.5" customHeight="1">
      <c r="A79" s="64"/>
      <c r="B79" s="60"/>
      <c r="C79" s="61"/>
      <c r="D79" s="57"/>
      <c r="E79" s="328" t="s">
        <v>65</v>
      </c>
      <c r="F79" s="328"/>
      <c r="G79" s="328"/>
      <c r="H79" s="328"/>
      <c r="I79" s="328"/>
      <c r="J79" s="42">
        <v>121</v>
      </c>
      <c r="K79" s="43">
        <v>409</v>
      </c>
      <c r="L79" s="53">
        <v>4</v>
      </c>
      <c r="M79" s="53">
        <v>9</v>
      </c>
      <c r="N79" s="59" t="s">
        <v>251</v>
      </c>
      <c r="O79" s="55">
        <v>0</v>
      </c>
      <c r="P79" s="47"/>
      <c r="Q79" s="48">
        <v>0</v>
      </c>
      <c r="R79" s="343"/>
      <c r="S79" s="343"/>
      <c r="T79" s="343"/>
      <c r="U79" s="343"/>
      <c r="V79" s="50">
        <v>0</v>
      </c>
      <c r="W79" s="50">
        <v>0</v>
      </c>
      <c r="X79" s="56">
        <f t="shared" si="7"/>
        <v>417422.7</v>
      </c>
      <c r="Y79" s="56">
        <f t="shared" si="7"/>
        <v>420000</v>
      </c>
      <c r="Z79" s="56">
        <f t="shared" si="7"/>
        <v>556000</v>
      </c>
    </row>
    <row r="80" spans="1:26" ht="32.25" customHeight="1">
      <c r="A80" s="64"/>
      <c r="B80" s="60"/>
      <c r="C80" s="61"/>
      <c r="D80" s="57"/>
      <c r="E80" s="57"/>
      <c r="F80" s="328" t="s">
        <v>55</v>
      </c>
      <c r="G80" s="328"/>
      <c r="H80" s="328"/>
      <c r="I80" s="328"/>
      <c r="J80" s="42">
        <v>121</v>
      </c>
      <c r="K80" s="43">
        <v>409</v>
      </c>
      <c r="L80" s="53">
        <v>4</v>
      </c>
      <c r="M80" s="53">
        <v>9</v>
      </c>
      <c r="N80" s="59" t="s">
        <v>251</v>
      </c>
      <c r="O80" s="55">
        <v>240</v>
      </c>
      <c r="P80" s="47"/>
      <c r="Q80" s="48">
        <v>10000</v>
      </c>
      <c r="R80" s="343"/>
      <c r="S80" s="343"/>
      <c r="T80" s="343"/>
      <c r="U80" s="343"/>
      <c r="V80" s="50">
        <v>0</v>
      </c>
      <c r="W80" s="50">
        <v>0</v>
      </c>
      <c r="X80" s="56">
        <f>X82+X81</f>
        <v>417422.7</v>
      </c>
      <c r="Y80" s="56">
        <f>Y82+Y81</f>
        <v>420000</v>
      </c>
      <c r="Z80" s="56">
        <f>Z82+Z81</f>
        <v>556000</v>
      </c>
    </row>
    <row r="81" spans="1:26">
      <c r="A81" s="64"/>
      <c r="B81" s="60"/>
      <c r="C81" s="61"/>
      <c r="D81" s="57"/>
      <c r="E81" s="57"/>
      <c r="F81" s="328" t="s">
        <v>56</v>
      </c>
      <c r="G81" s="328"/>
      <c r="H81" s="328"/>
      <c r="I81" s="328"/>
      <c r="J81" s="42">
        <v>121</v>
      </c>
      <c r="K81" s="43">
        <v>409</v>
      </c>
      <c r="L81" s="53">
        <v>4</v>
      </c>
      <c r="M81" s="53">
        <v>9</v>
      </c>
      <c r="N81" s="59" t="s">
        <v>251</v>
      </c>
      <c r="O81" s="55">
        <v>244</v>
      </c>
      <c r="P81" s="47"/>
      <c r="Q81" s="48">
        <v>10000</v>
      </c>
      <c r="R81" s="343"/>
      <c r="S81" s="343"/>
      <c r="T81" s="343"/>
      <c r="U81" s="343"/>
      <c r="V81" s="50">
        <v>0</v>
      </c>
      <c r="W81" s="50">
        <v>0</v>
      </c>
      <c r="X81" s="56">
        <v>265000</v>
      </c>
      <c r="Y81" s="56">
        <v>210000</v>
      </c>
      <c r="Z81" s="56">
        <v>330000</v>
      </c>
    </row>
    <row r="82" spans="1:26">
      <c r="A82" s="64"/>
      <c r="B82" s="60"/>
      <c r="C82" s="61"/>
      <c r="D82" s="57"/>
      <c r="E82" s="57"/>
      <c r="F82" s="328" t="s">
        <v>66</v>
      </c>
      <c r="G82" s="328"/>
      <c r="H82" s="328"/>
      <c r="I82" s="328"/>
      <c r="J82" s="42">
        <v>121</v>
      </c>
      <c r="K82" s="43">
        <v>409</v>
      </c>
      <c r="L82" s="53">
        <v>4</v>
      </c>
      <c r="M82" s="53">
        <v>9</v>
      </c>
      <c r="N82" s="59" t="s">
        <v>251</v>
      </c>
      <c r="O82" s="55">
        <v>247</v>
      </c>
      <c r="P82" s="47"/>
      <c r="Q82" s="48">
        <v>10000</v>
      </c>
      <c r="R82" s="343"/>
      <c r="S82" s="343"/>
      <c r="T82" s="343"/>
      <c r="U82" s="343"/>
      <c r="V82" s="50">
        <v>0</v>
      </c>
      <c r="W82" s="50">
        <v>0</v>
      </c>
      <c r="X82" s="56">
        <v>152422.70000000001</v>
      </c>
      <c r="Y82" s="56">
        <v>210000</v>
      </c>
      <c r="Z82" s="56">
        <v>226000</v>
      </c>
    </row>
    <row r="83" spans="1:26">
      <c r="A83" s="349" t="s">
        <v>67</v>
      </c>
      <c r="B83" s="349"/>
      <c r="C83" s="349"/>
      <c r="D83" s="349"/>
      <c r="E83" s="349"/>
      <c r="F83" s="349"/>
      <c r="G83" s="349"/>
      <c r="H83" s="349"/>
      <c r="I83" s="349"/>
      <c r="J83" s="42">
        <v>121</v>
      </c>
      <c r="K83" s="43">
        <v>500</v>
      </c>
      <c r="L83" s="44">
        <v>5</v>
      </c>
      <c r="M83" s="44">
        <v>0</v>
      </c>
      <c r="N83" s="45" t="s">
        <v>47</v>
      </c>
      <c r="O83" s="46">
        <v>0</v>
      </c>
      <c r="P83" s="47"/>
      <c r="Q83" s="48">
        <v>0</v>
      </c>
      <c r="R83" s="347"/>
      <c r="S83" s="347"/>
      <c r="T83" s="347"/>
      <c r="U83" s="347"/>
      <c r="V83" s="50">
        <v>0</v>
      </c>
      <c r="W83" s="50">
        <v>0</v>
      </c>
      <c r="X83" s="51">
        <f>X84+X91</f>
        <v>100500</v>
      </c>
      <c r="Y83" s="51">
        <f>+Y91</f>
        <v>100</v>
      </c>
      <c r="Z83" s="51">
        <f>+Z91</f>
        <v>100</v>
      </c>
    </row>
    <row r="84" spans="1:26">
      <c r="A84" s="64"/>
      <c r="B84" s="64"/>
      <c r="C84" s="64"/>
      <c r="D84" s="64"/>
      <c r="E84" s="64"/>
      <c r="F84" s="64"/>
      <c r="G84" s="337" t="s">
        <v>144</v>
      </c>
      <c r="H84" s="338"/>
      <c r="I84" s="339"/>
      <c r="J84" s="42">
        <v>121</v>
      </c>
      <c r="K84" s="43"/>
      <c r="L84" s="44">
        <v>5</v>
      </c>
      <c r="M84" s="44">
        <v>2</v>
      </c>
      <c r="N84" s="45" t="s">
        <v>47</v>
      </c>
      <c r="O84" s="46">
        <v>0</v>
      </c>
      <c r="P84" s="47"/>
      <c r="Q84" s="48"/>
      <c r="R84" s="49"/>
      <c r="S84" s="49"/>
      <c r="T84" s="49"/>
      <c r="U84" s="49"/>
      <c r="V84" s="50"/>
      <c r="W84" s="50"/>
      <c r="X84" s="51">
        <f t="shared" ref="X84:Z89" si="8">X85</f>
        <v>78500</v>
      </c>
      <c r="Y84" s="51">
        <f t="shared" si="8"/>
        <v>0</v>
      </c>
      <c r="Z84" s="51">
        <f t="shared" si="8"/>
        <v>0</v>
      </c>
    </row>
    <row r="85" spans="1:26" ht="49.5" customHeight="1">
      <c r="A85" s="64"/>
      <c r="B85" s="64"/>
      <c r="C85" s="64"/>
      <c r="D85" s="64"/>
      <c r="E85" s="64"/>
      <c r="F85" s="64"/>
      <c r="G85" s="340" t="s">
        <v>101</v>
      </c>
      <c r="H85" s="341"/>
      <c r="I85" s="342"/>
      <c r="J85" s="47">
        <v>121</v>
      </c>
      <c r="K85" s="43"/>
      <c r="L85" s="53">
        <v>5</v>
      </c>
      <c r="M85" s="53">
        <v>2</v>
      </c>
      <c r="N85" s="54" t="s">
        <v>83</v>
      </c>
      <c r="O85" s="55">
        <v>0</v>
      </c>
      <c r="P85" s="47"/>
      <c r="Q85" s="48"/>
      <c r="R85" s="50"/>
      <c r="S85" s="50"/>
      <c r="T85" s="50"/>
      <c r="U85" s="50"/>
      <c r="V85" s="50"/>
      <c r="W85" s="50"/>
      <c r="X85" s="56">
        <f t="shared" si="8"/>
        <v>78500</v>
      </c>
      <c r="Y85" s="56">
        <f t="shared" si="8"/>
        <v>0</v>
      </c>
      <c r="Z85" s="56">
        <f t="shared" si="8"/>
        <v>0</v>
      </c>
    </row>
    <row r="86" spans="1:26">
      <c r="A86" s="64"/>
      <c r="B86" s="64"/>
      <c r="C86" s="64"/>
      <c r="D86" s="64"/>
      <c r="E86" s="64"/>
      <c r="F86" s="64"/>
      <c r="G86" s="340" t="s">
        <v>114</v>
      </c>
      <c r="H86" s="341"/>
      <c r="I86" s="342"/>
      <c r="J86" s="47">
        <v>121</v>
      </c>
      <c r="K86" s="43"/>
      <c r="L86" s="53">
        <v>5</v>
      </c>
      <c r="M86" s="53">
        <v>2</v>
      </c>
      <c r="N86" s="54" t="s">
        <v>109</v>
      </c>
      <c r="O86" s="55">
        <v>0</v>
      </c>
      <c r="P86" s="47"/>
      <c r="Q86" s="48"/>
      <c r="R86" s="50"/>
      <c r="S86" s="50"/>
      <c r="T86" s="50"/>
      <c r="U86" s="50"/>
      <c r="V86" s="50"/>
      <c r="W86" s="50"/>
      <c r="X86" s="56">
        <f t="shared" si="8"/>
        <v>78500</v>
      </c>
      <c r="Y86" s="56">
        <f t="shared" si="8"/>
        <v>0</v>
      </c>
      <c r="Z86" s="56">
        <f t="shared" si="8"/>
        <v>0</v>
      </c>
    </row>
    <row r="87" spans="1:26">
      <c r="A87" s="64"/>
      <c r="B87" s="64"/>
      <c r="C87" s="64"/>
      <c r="D87" s="64"/>
      <c r="E87" s="64"/>
      <c r="F87" s="64"/>
      <c r="G87" s="340" t="s">
        <v>143</v>
      </c>
      <c r="H87" s="341"/>
      <c r="I87" s="342"/>
      <c r="J87" s="47">
        <v>121</v>
      </c>
      <c r="K87" s="43"/>
      <c r="L87" s="53">
        <v>5</v>
      </c>
      <c r="M87" s="53">
        <v>2</v>
      </c>
      <c r="N87" s="54" t="s">
        <v>141</v>
      </c>
      <c r="O87" s="55">
        <v>0</v>
      </c>
      <c r="P87" s="47"/>
      <c r="Q87" s="48"/>
      <c r="R87" s="50"/>
      <c r="S87" s="50"/>
      <c r="T87" s="50"/>
      <c r="U87" s="50"/>
      <c r="V87" s="50"/>
      <c r="W87" s="50"/>
      <c r="X87" s="56">
        <f t="shared" si="8"/>
        <v>78500</v>
      </c>
      <c r="Y87" s="56">
        <f t="shared" si="8"/>
        <v>0</v>
      </c>
      <c r="Z87" s="56">
        <f t="shared" si="8"/>
        <v>0</v>
      </c>
    </row>
    <row r="88" spans="1:26">
      <c r="A88" s="64"/>
      <c r="B88" s="64"/>
      <c r="C88" s="64"/>
      <c r="D88" s="64"/>
      <c r="E88" s="64"/>
      <c r="F88" s="64"/>
      <c r="G88" s="340" t="s">
        <v>142</v>
      </c>
      <c r="H88" s="341"/>
      <c r="I88" s="342"/>
      <c r="J88" s="47">
        <v>121</v>
      </c>
      <c r="K88" s="43"/>
      <c r="L88" s="53">
        <v>5</v>
      </c>
      <c r="M88" s="53">
        <v>2</v>
      </c>
      <c r="N88" s="54" t="s">
        <v>140</v>
      </c>
      <c r="O88" s="55">
        <v>0</v>
      </c>
      <c r="P88" s="47"/>
      <c r="Q88" s="48"/>
      <c r="R88" s="50"/>
      <c r="S88" s="50"/>
      <c r="T88" s="50"/>
      <c r="U88" s="50"/>
      <c r="V88" s="50"/>
      <c r="W88" s="50"/>
      <c r="X88" s="56">
        <f t="shared" si="8"/>
        <v>78500</v>
      </c>
      <c r="Y88" s="56">
        <f t="shared" si="8"/>
        <v>0</v>
      </c>
      <c r="Z88" s="56">
        <f t="shared" si="8"/>
        <v>0</v>
      </c>
    </row>
    <row r="89" spans="1:26">
      <c r="A89" s="64"/>
      <c r="B89" s="64"/>
      <c r="C89" s="64"/>
      <c r="D89" s="64"/>
      <c r="E89" s="64"/>
      <c r="F89" s="64"/>
      <c r="G89" s="340" t="s">
        <v>55</v>
      </c>
      <c r="H89" s="341"/>
      <c r="I89" s="342"/>
      <c r="J89" s="47">
        <v>121</v>
      </c>
      <c r="K89" s="43"/>
      <c r="L89" s="53">
        <v>5</v>
      </c>
      <c r="M89" s="53">
        <v>2</v>
      </c>
      <c r="N89" s="54" t="s">
        <v>140</v>
      </c>
      <c r="O89" s="55">
        <v>240</v>
      </c>
      <c r="P89" s="47"/>
      <c r="Q89" s="48"/>
      <c r="R89" s="50"/>
      <c r="S89" s="50"/>
      <c r="T89" s="50"/>
      <c r="U89" s="50"/>
      <c r="V89" s="50"/>
      <c r="W89" s="50"/>
      <c r="X89" s="56">
        <f t="shared" si="8"/>
        <v>78500</v>
      </c>
      <c r="Y89" s="56">
        <f t="shared" si="8"/>
        <v>0</v>
      </c>
      <c r="Z89" s="56">
        <f t="shared" si="8"/>
        <v>0</v>
      </c>
    </row>
    <row r="90" spans="1:26">
      <c r="A90" s="64"/>
      <c r="B90" s="64"/>
      <c r="C90" s="64"/>
      <c r="D90" s="64"/>
      <c r="E90" s="64"/>
      <c r="F90" s="64"/>
      <c r="G90" s="340" t="s">
        <v>56</v>
      </c>
      <c r="H90" s="341"/>
      <c r="I90" s="342"/>
      <c r="J90" s="47">
        <v>121</v>
      </c>
      <c r="K90" s="43"/>
      <c r="L90" s="53">
        <v>5</v>
      </c>
      <c r="M90" s="53">
        <v>2</v>
      </c>
      <c r="N90" s="54" t="s">
        <v>140</v>
      </c>
      <c r="O90" s="55">
        <v>244</v>
      </c>
      <c r="P90" s="47"/>
      <c r="Q90" s="48"/>
      <c r="R90" s="50"/>
      <c r="S90" s="50"/>
      <c r="T90" s="50"/>
      <c r="U90" s="50"/>
      <c r="V90" s="50"/>
      <c r="W90" s="50"/>
      <c r="X90" s="56">
        <v>78500</v>
      </c>
      <c r="Y90" s="56">
        <v>0</v>
      </c>
      <c r="Z90" s="56">
        <v>0</v>
      </c>
    </row>
    <row r="91" spans="1:26" ht="18" customHeight="1">
      <c r="A91" s="64"/>
      <c r="B91" s="60"/>
      <c r="C91" s="353" t="s">
        <v>68</v>
      </c>
      <c r="D91" s="353"/>
      <c r="E91" s="353"/>
      <c r="F91" s="353"/>
      <c r="G91" s="353"/>
      <c r="H91" s="353"/>
      <c r="I91" s="353"/>
      <c r="J91" s="42">
        <v>121</v>
      </c>
      <c r="K91" s="43">
        <v>503</v>
      </c>
      <c r="L91" s="44">
        <v>5</v>
      </c>
      <c r="M91" s="44">
        <v>3</v>
      </c>
      <c r="N91" s="45" t="s">
        <v>47</v>
      </c>
      <c r="O91" s="46">
        <v>0</v>
      </c>
      <c r="P91" s="47"/>
      <c r="Q91" s="48">
        <v>0</v>
      </c>
      <c r="R91" s="347"/>
      <c r="S91" s="347"/>
      <c r="T91" s="347"/>
      <c r="U91" s="347"/>
      <c r="V91" s="50">
        <v>0</v>
      </c>
      <c r="W91" s="50">
        <v>0</v>
      </c>
      <c r="X91" s="51">
        <f>X92</f>
        <v>22000</v>
      </c>
      <c r="Y91" s="51">
        <f>Y92</f>
        <v>100</v>
      </c>
      <c r="Z91" s="51">
        <f>Z92</f>
        <v>100</v>
      </c>
    </row>
    <row r="92" spans="1:26" ht="48" customHeight="1">
      <c r="A92" s="354" t="s">
        <v>101</v>
      </c>
      <c r="B92" s="354"/>
      <c r="C92" s="354"/>
      <c r="D92" s="354"/>
      <c r="E92" s="354"/>
      <c r="F92" s="354"/>
      <c r="G92" s="354"/>
      <c r="H92" s="354"/>
      <c r="I92" s="354"/>
      <c r="J92" s="42">
        <v>121</v>
      </c>
      <c r="K92" s="43">
        <v>0</v>
      </c>
      <c r="L92" s="53">
        <v>5</v>
      </c>
      <c r="M92" s="53">
        <v>3</v>
      </c>
      <c r="N92" s="54" t="s">
        <v>83</v>
      </c>
      <c r="O92" s="55">
        <v>0</v>
      </c>
      <c r="P92" s="47"/>
      <c r="Q92" s="48">
        <v>0</v>
      </c>
      <c r="R92" s="343"/>
      <c r="S92" s="343"/>
      <c r="T92" s="343"/>
      <c r="U92" s="343"/>
      <c r="V92" s="50">
        <v>0</v>
      </c>
      <c r="W92" s="50">
        <v>0</v>
      </c>
      <c r="X92" s="56">
        <f>X93+X98</f>
        <v>22000</v>
      </c>
      <c r="Y92" s="56">
        <f>Y93+Y98</f>
        <v>100</v>
      </c>
      <c r="Z92" s="56">
        <f>Z93+Z98</f>
        <v>100</v>
      </c>
    </row>
    <row r="93" spans="1:26" ht="24" customHeight="1">
      <c r="A93" s="83"/>
      <c r="B93" s="83"/>
      <c r="C93" s="83"/>
      <c r="D93" s="334" t="s">
        <v>112</v>
      </c>
      <c r="E93" s="335"/>
      <c r="F93" s="335"/>
      <c r="G93" s="335"/>
      <c r="H93" s="335"/>
      <c r="I93" s="336"/>
      <c r="J93" s="42">
        <v>121</v>
      </c>
      <c r="K93" s="43"/>
      <c r="L93" s="53">
        <v>5</v>
      </c>
      <c r="M93" s="53">
        <v>3</v>
      </c>
      <c r="N93" s="54" t="s">
        <v>109</v>
      </c>
      <c r="O93" s="55">
        <v>0</v>
      </c>
      <c r="P93" s="47"/>
      <c r="Q93" s="48"/>
      <c r="R93" s="50"/>
      <c r="S93" s="50"/>
      <c r="T93" s="50"/>
      <c r="U93" s="50"/>
      <c r="V93" s="50"/>
      <c r="W93" s="50"/>
      <c r="X93" s="56">
        <f>X94</f>
        <v>100</v>
      </c>
      <c r="Y93" s="56">
        <f t="shared" ref="Y93:Z95" si="9">Y94</f>
        <v>100</v>
      </c>
      <c r="Z93" s="56">
        <f t="shared" si="9"/>
        <v>100</v>
      </c>
    </row>
    <row r="94" spans="1:26" ht="32.25" customHeight="1">
      <c r="A94" s="64"/>
      <c r="B94" s="60"/>
      <c r="C94" s="61"/>
      <c r="D94" s="330" t="s">
        <v>106</v>
      </c>
      <c r="E94" s="330"/>
      <c r="F94" s="330"/>
      <c r="G94" s="330"/>
      <c r="H94" s="330"/>
      <c r="I94" s="330"/>
      <c r="J94" s="42">
        <v>121</v>
      </c>
      <c r="K94" s="43">
        <v>503</v>
      </c>
      <c r="L94" s="53">
        <v>5</v>
      </c>
      <c r="M94" s="53">
        <v>3</v>
      </c>
      <c r="N94" s="59">
        <v>5240300000</v>
      </c>
      <c r="O94" s="55">
        <v>0</v>
      </c>
      <c r="P94" s="47"/>
      <c r="Q94" s="48">
        <v>0</v>
      </c>
      <c r="R94" s="343"/>
      <c r="S94" s="343"/>
      <c r="T94" s="343"/>
      <c r="U94" s="343"/>
      <c r="V94" s="50">
        <v>0</v>
      </c>
      <c r="W94" s="50">
        <v>0</v>
      </c>
      <c r="X94" s="56">
        <f>X95</f>
        <v>100</v>
      </c>
      <c r="Y94" s="56">
        <f t="shared" si="9"/>
        <v>100</v>
      </c>
      <c r="Z94" s="56">
        <f t="shared" si="9"/>
        <v>100</v>
      </c>
    </row>
    <row r="95" spans="1:26" ht="32.25" customHeight="1">
      <c r="A95" s="64"/>
      <c r="B95" s="60"/>
      <c r="C95" s="61"/>
      <c r="D95" s="62"/>
      <c r="E95" s="330" t="s">
        <v>111</v>
      </c>
      <c r="F95" s="330"/>
      <c r="G95" s="330"/>
      <c r="H95" s="330"/>
      <c r="I95" s="330"/>
      <c r="J95" s="42">
        <v>121</v>
      </c>
      <c r="K95" s="43">
        <v>503</v>
      </c>
      <c r="L95" s="53">
        <v>5</v>
      </c>
      <c r="M95" s="53">
        <v>3</v>
      </c>
      <c r="N95" s="59">
        <v>5240395310</v>
      </c>
      <c r="O95" s="55">
        <v>0</v>
      </c>
      <c r="P95" s="47"/>
      <c r="Q95" s="48">
        <v>0</v>
      </c>
      <c r="R95" s="343"/>
      <c r="S95" s="343"/>
      <c r="T95" s="343"/>
      <c r="U95" s="343"/>
      <c r="V95" s="50">
        <v>0</v>
      </c>
      <c r="W95" s="50">
        <v>0</v>
      </c>
      <c r="X95" s="56">
        <f>X96</f>
        <v>100</v>
      </c>
      <c r="Y95" s="56">
        <f t="shared" si="9"/>
        <v>100</v>
      </c>
      <c r="Z95" s="56">
        <f t="shared" si="9"/>
        <v>100</v>
      </c>
    </row>
    <row r="96" spans="1:26" ht="33.75" customHeight="1">
      <c r="A96" s="64"/>
      <c r="B96" s="60"/>
      <c r="C96" s="61"/>
      <c r="D96" s="62"/>
      <c r="E96" s="62"/>
      <c r="F96" s="330" t="s">
        <v>55</v>
      </c>
      <c r="G96" s="330"/>
      <c r="H96" s="330"/>
      <c r="I96" s="330"/>
      <c r="J96" s="42">
        <v>121</v>
      </c>
      <c r="K96" s="43">
        <v>503</v>
      </c>
      <c r="L96" s="53">
        <v>5</v>
      </c>
      <c r="M96" s="53">
        <v>3</v>
      </c>
      <c r="N96" s="59">
        <v>5240395310</v>
      </c>
      <c r="O96" s="55">
        <v>240</v>
      </c>
      <c r="P96" s="47"/>
      <c r="Q96" s="48">
        <v>10000</v>
      </c>
      <c r="R96" s="343"/>
      <c r="S96" s="343"/>
      <c r="T96" s="343"/>
      <c r="U96" s="343"/>
      <c r="V96" s="50">
        <v>0</v>
      </c>
      <c r="W96" s="50">
        <v>0</v>
      </c>
      <c r="X96" s="56">
        <f>X97</f>
        <v>100</v>
      </c>
      <c r="Y96" s="56">
        <f>Y97</f>
        <v>100</v>
      </c>
      <c r="Z96" s="56">
        <f>Z97</f>
        <v>100</v>
      </c>
    </row>
    <row r="97" spans="1:26" ht="21.75" customHeight="1">
      <c r="A97" s="64"/>
      <c r="B97" s="60"/>
      <c r="C97" s="61"/>
      <c r="D97" s="62"/>
      <c r="E97" s="62"/>
      <c r="F97" s="62"/>
      <c r="G97" s="62"/>
      <c r="H97" s="62"/>
      <c r="I97" s="62" t="s">
        <v>56</v>
      </c>
      <c r="J97" s="42">
        <v>121</v>
      </c>
      <c r="K97" s="43"/>
      <c r="L97" s="53">
        <v>5</v>
      </c>
      <c r="M97" s="53">
        <v>3</v>
      </c>
      <c r="N97" s="59">
        <v>5240395310</v>
      </c>
      <c r="O97" s="55">
        <v>244</v>
      </c>
      <c r="P97" s="47"/>
      <c r="Q97" s="48"/>
      <c r="R97" s="50"/>
      <c r="S97" s="50"/>
      <c r="T97" s="50"/>
      <c r="U97" s="50"/>
      <c r="V97" s="50"/>
      <c r="W97" s="50"/>
      <c r="X97" s="56">
        <v>100</v>
      </c>
      <c r="Y97" s="56">
        <v>100</v>
      </c>
      <c r="Z97" s="56">
        <v>100</v>
      </c>
    </row>
    <row r="98" spans="1:26" ht="21.75" customHeight="1">
      <c r="A98" s="64"/>
      <c r="B98" s="60"/>
      <c r="C98" s="61"/>
      <c r="D98" s="62"/>
      <c r="E98" s="62"/>
      <c r="F98" s="62"/>
      <c r="G98" s="326" t="s">
        <v>233</v>
      </c>
      <c r="H98" s="283"/>
      <c r="I98" s="284"/>
      <c r="J98" s="42">
        <v>121</v>
      </c>
      <c r="K98" s="43"/>
      <c r="L98" s="53">
        <v>5</v>
      </c>
      <c r="M98" s="53">
        <v>3</v>
      </c>
      <c r="N98" s="59">
        <v>5250000000</v>
      </c>
      <c r="O98" s="55">
        <v>0</v>
      </c>
      <c r="P98" s="47"/>
      <c r="Q98" s="48"/>
      <c r="R98" s="50"/>
      <c r="S98" s="50"/>
      <c r="T98" s="50"/>
      <c r="U98" s="50"/>
      <c r="V98" s="50"/>
      <c r="W98" s="50"/>
      <c r="X98" s="56">
        <f t="shared" ref="X98:Z102" si="10">X99</f>
        <v>21900</v>
      </c>
      <c r="Y98" s="56">
        <f t="shared" si="10"/>
        <v>0</v>
      </c>
      <c r="Z98" s="56">
        <f t="shared" si="10"/>
        <v>0</v>
      </c>
    </row>
    <row r="99" spans="1:26" ht="30" customHeight="1">
      <c r="A99" s="64"/>
      <c r="B99" s="60"/>
      <c r="C99" s="61"/>
      <c r="D99" s="62"/>
      <c r="E99" s="62"/>
      <c r="F99" s="62"/>
      <c r="G99" s="326" t="s">
        <v>232</v>
      </c>
      <c r="H99" s="283"/>
      <c r="I99" s="284"/>
      <c r="J99" s="42">
        <v>121</v>
      </c>
      <c r="K99" s="43"/>
      <c r="L99" s="53">
        <v>5</v>
      </c>
      <c r="M99" s="53">
        <v>3</v>
      </c>
      <c r="N99" s="59" t="s">
        <v>235</v>
      </c>
      <c r="O99" s="55">
        <v>0</v>
      </c>
      <c r="P99" s="47"/>
      <c r="Q99" s="48"/>
      <c r="R99" s="50"/>
      <c r="S99" s="50"/>
      <c r="T99" s="50"/>
      <c r="U99" s="50"/>
      <c r="V99" s="50"/>
      <c r="W99" s="50"/>
      <c r="X99" s="56">
        <f t="shared" si="10"/>
        <v>21900</v>
      </c>
      <c r="Y99" s="56">
        <f t="shared" si="10"/>
        <v>0</v>
      </c>
      <c r="Z99" s="56">
        <f t="shared" si="10"/>
        <v>0</v>
      </c>
    </row>
    <row r="100" spans="1:26" ht="33.75" customHeight="1">
      <c r="A100" s="64"/>
      <c r="B100" s="60"/>
      <c r="C100" s="61"/>
      <c r="D100" s="62"/>
      <c r="E100" s="62"/>
      <c r="F100" s="62"/>
      <c r="G100" s="326" t="s">
        <v>231</v>
      </c>
      <c r="H100" s="283"/>
      <c r="I100" s="284"/>
      <c r="J100" s="42">
        <v>121</v>
      </c>
      <c r="K100" s="43"/>
      <c r="L100" s="53">
        <v>5</v>
      </c>
      <c r="M100" s="53">
        <v>3</v>
      </c>
      <c r="N100" s="59" t="s">
        <v>234</v>
      </c>
      <c r="O100" s="55">
        <v>0</v>
      </c>
      <c r="P100" s="47"/>
      <c r="Q100" s="48"/>
      <c r="R100" s="50"/>
      <c r="S100" s="50"/>
      <c r="T100" s="50"/>
      <c r="U100" s="50"/>
      <c r="V100" s="50"/>
      <c r="W100" s="50"/>
      <c r="X100" s="56">
        <f t="shared" si="10"/>
        <v>21900</v>
      </c>
      <c r="Y100" s="56">
        <f t="shared" si="10"/>
        <v>0</v>
      </c>
      <c r="Z100" s="56">
        <f t="shared" si="10"/>
        <v>0</v>
      </c>
    </row>
    <row r="101" spans="1:26" ht="34.5" customHeight="1">
      <c r="A101" s="64"/>
      <c r="B101" s="60"/>
      <c r="C101" s="61"/>
      <c r="D101" s="62"/>
      <c r="E101" s="62"/>
      <c r="F101" s="62"/>
      <c r="G101" s="326" t="s">
        <v>230</v>
      </c>
      <c r="H101" s="283"/>
      <c r="I101" s="284"/>
      <c r="J101" s="42">
        <v>121</v>
      </c>
      <c r="K101" s="43"/>
      <c r="L101" s="53">
        <v>5</v>
      </c>
      <c r="M101" s="53">
        <v>3</v>
      </c>
      <c r="N101" s="59" t="s">
        <v>234</v>
      </c>
      <c r="O101" s="55">
        <v>200</v>
      </c>
      <c r="P101" s="47"/>
      <c r="Q101" s="48"/>
      <c r="R101" s="50"/>
      <c r="S101" s="50"/>
      <c r="T101" s="50"/>
      <c r="U101" s="50"/>
      <c r="V101" s="50"/>
      <c r="W101" s="50"/>
      <c r="X101" s="56">
        <f t="shared" si="10"/>
        <v>21900</v>
      </c>
      <c r="Y101" s="56">
        <f t="shared" si="10"/>
        <v>0</v>
      </c>
      <c r="Z101" s="56">
        <f t="shared" si="10"/>
        <v>0</v>
      </c>
    </row>
    <row r="102" spans="1:26" ht="31.5" customHeight="1">
      <c r="A102" s="64"/>
      <c r="B102" s="60"/>
      <c r="C102" s="61"/>
      <c r="D102" s="62"/>
      <c r="E102" s="62"/>
      <c r="F102" s="62"/>
      <c r="G102" s="326" t="s">
        <v>55</v>
      </c>
      <c r="H102" s="283"/>
      <c r="I102" s="284"/>
      <c r="J102" s="42">
        <v>121</v>
      </c>
      <c r="K102" s="43"/>
      <c r="L102" s="53">
        <v>5</v>
      </c>
      <c r="M102" s="53">
        <v>3</v>
      </c>
      <c r="N102" s="59" t="s">
        <v>234</v>
      </c>
      <c r="O102" s="55">
        <v>240</v>
      </c>
      <c r="P102" s="47"/>
      <c r="Q102" s="48"/>
      <c r="R102" s="50"/>
      <c r="S102" s="50"/>
      <c r="T102" s="50"/>
      <c r="U102" s="50"/>
      <c r="V102" s="50"/>
      <c r="W102" s="50"/>
      <c r="X102" s="56">
        <f t="shared" si="10"/>
        <v>21900</v>
      </c>
      <c r="Y102" s="56">
        <f t="shared" si="10"/>
        <v>0</v>
      </c>
      <c r="Z102" s="56">
        <f t="shared" si="10"/>
        <v>0</v>
      </c>
    </row>
    <row r="103" spans="1:26" ht="36.75" customHeight="1">
      <c r="A103" s="64"/>
      <c r="B103" s="60"/>
      <c r="C103" s="61"/>
      <c r="D103" s="62"/>
      <c r="E103" s="62"/>
      <c r="F103" s="62"/>
      <c r="G103" s="326" t="s">
        <v>229</v>
      </c>
      <c r="H103" s="283"/>
      <c r="I103" s="284"/>
      <c r="J103" s="42">
        <v>121</v>
      </c>
      <c r="K103" s="43"/>
      <c r="L103" s="53">
        <v>5</v>
      </c>
      <c r="M103" s="53">
        <v>3</v>
      </c>
      <c r="N103" s="59" t="s">
        <v>234</v>
      </c>
      <c r="O103" s="55">
        <v>243</v>
      </c>
      <c r="P103" s="47"/>
      <c r="Q103" s="48"/>
      <c r="R103" s="50"/>
      <c r="S103" s="50"/>
      <c r="T103" s="50"/>
      <c r="U103" s="50"/>
      <c r="V103" s="50"/>
      <c r="W103" s="50"/>
      <c r="X103" s="56">
        <v>21900</v>
      </c>
      <c r="Y103" s="56">
        <v>0</v>
      </c>
      <c r="Z103" s="56">
        <v>0</v>
      </c>
    </row>
    <row r="104" spans="1:26">
      <c r="A104" s="349" t="s">
        <v>69</v>
      </c>
      <c r="B104" s="349"/>
      <c r="C104" s="349"/>
      <c r="D104" s="349"/>
      <c r="E104" s="349"/>
      <c r="F104" s="349"/>
      <c r="G104" s="349"/>
      <c r="H104" s="349"/>
      <c r="I104" s="349"/>
      <c r="J104" s="42">
        <v>121</v>
      </c>
      <c r="K104" s="43">
        <v>800</v>
      </c>
      <c r="L104" s="44">
        <v>8</v>
      </c>
      <c r="M104" s="44">
        <v>0</v>
      </c>
      <c r="N104" s="45" t="s">
        <v>47</v>
      </c>
      <c r="O104" s="46">
        <v>0</v>
      </c>
      <c r="P104" s="47"/>
      <c r="Q104" s="48">
        <v>0</v>
      </c>
      <c r="R104" s="347"/>
      <c r="S104" s="347"/>
      <c r="T104" s="347"/>
      <c r="U104" s="347"/>
      <c r="V104" s="50">
        <v>0</v>
      </c>
      <c r="W104" s="50">
        <v>0</v>
      </c>
      <c r="X104" s="51">
        <f t="shared" ref="X104:Z105" si="11">X105</f>
        <v>2819700</v>
      </c>
      <c r="Y104" s="51">
        <f t="shared" si="11"/>
        <v>2783700</v>
      </c>
      <c r="Z104" s="51">
        <f>Z105</f>
        <v>2783700</v>
      </c>
    </row>
    <row r="105" spans="1:26">
      <c r="A105" s="64"/>
      <c r="B105" s="60"/>
      <c r="C105" s="353" t="s">
        <v>70</v>
      </c>
      <c r="D105" s="353"/>
      <c r="E105" s="353"/>
      <c r="F105" s="353"/>
      <c r="G105" s="353"/>
      <c r="H105" s="353"/>
      <c r="I105" s="353"/>
      <c r="J105" s="42">
        <v>121</v>
      </c>
      <c r="K105" s="43">
        <v>801</v>
      </c>
      <c r="L105" s="44">
        <v>8</v>
      </c>
      <c r="M105" s="44">
        <v>1</v>
      </c>
      <c r="N105" s="45" t="s">
        <v>47</v>
      </c>
      <c r="O105" s="46">
        <v>0</v>
      </c>
      <c r="P105" s="47"/>
      <c r="Q105" s="48">
        <v>0</v>
      </c>
      <c r="R105" s="347"/>
      <c r="S105" s="347"/>
      <c r="T105" s="347"/>
      <c r="U105" s="347"/>
      <c r="V105" s="50">
        <v>0</v>
      </c>
      <c r="W105" s="50">
        <v>0</v>
      </c>
      <c r="X105" s="51">
        <f>X106</f>
        <v>2819700</v>
      </c>
      <c r="Y105" s="51">
        <f t="shared" si="11"/>
        <v>2783700</v>
      </c>
      <c r="Z105" s="51">
        <f t="shared" si="11"/>
        <v>2783700</v>
      </c>
    </row>
    <row r="106" spans="1:26" ht="48.75" customHeight="1">
      <c r="A106" s="354" t="s">
        <v>101</v>
      </c>
      <c r="B106" s="354"/>
      <c r="C106" s="354"/>
      <c r="D106" s="354"/>
      <c r="E106" s="354"/>
      <c r="F106" s="354"/>
      <c r="G106" s="354"/>
      <c r="H106" s="354"/>
      <c r="I106" s="354"/>
      <c r="J106" s="42">
        <v>121</v>
      </c>
      <c r="K106" s="43">
        <v>0</v>
      </c>
      <c r="L106" s="53">
        <v>8</v>
      </c>
      <c r="M106" s="53">
        <v>1</v>
      </c>
      <c r="N106" s="54" t="s">
        <v>83</v>
      </c>
      <c r="O106" s="55">
        <v>0</v>
      </c>
      <c r="P106" s="47"/>
      <c r="Q106" s="48">
        <v>0</v>
      </c>
      <c r="R106" s="343"/>
      <c r="S106" s="343"/>
      <c r="T106" s="343"/>
      <c r="U106" s="343"/>
      <c r="V106" s="50">
        <v>0</v>
      </c>
      <c r="W106" s="50">
        <v>0</v>
      </c>
      <c r="X106" s="80">
        <f>X108</f>
        <v>2819700</v>
      </c>
      <c r="Y106" s="56">
        <f>Y108</f>
        <v>2783700</v>
      </c>
      <c r="Z106" s="56">
        <f>Z108</f>
        <v>2783700</v>
      </c>
    </row>
    <row r="107" spans="1:26" ht="29.25" customHeight="1">
      <c r="A107" s="83"/>
      <c r="B107" s="83"/>
      <c r="C107" s="83"/>
      <c r="D107" s="334" t="s">
        <v>112</v>
      </c>
      <c r="E107" s="335"/>
      <c r="F107" s="335"/>
      <c r="G107" s="335"/>
      <c r="H107" s="335"/>
      <c r="I107" s="336"/>
      <c r="J107" s="42">
        <v>121</v>
      </c>
      <c r="K107" s="43"/>
      <c r="L107" s="53">
        <v>8</v>
      </c>
      <c r="M107" s="53">
        <v>1</v>
      </c>
      <c r="N107" s="54" t="s">
        <v>109</v>
      </c>
      <c r="O107" s="55">
        <v>0</v>
      </c>
      <c r="P107" s="47"/>
      <c r="Q107" s="48"/>
      <c r="R107" s="50"/>
      <c r="S107" s="50"/>
      <c r="T107" s="50"/>
      <c r="U107" s="50"/>
      <c r="V107" s="50"/>
      <c r="W107" s="50"/>
      <c r="X107" s="80">
        <f>X108</f>
        <v>2819700</v>
      </c>
      <c r="Y107" s="80">
        <f>Y108</f>
        <v>2783700</v>
      </c>
      <c r="Z107" s="80">
        <f>Z108</f>
        <v>2783700</v>
      </c>
    </row>
    <row r="108" spans="1:26" ht="33.75" customHeight="1">
      <c r="A108" s="64"/>
      <c r="B108" s="60"/>
      <c r="C108" s="61"/>
      <c r="D108" s="348" t="s">
        <v>107</v>
      </c>
      <c r="E108" s="348"/>
      <c r="F108" s="348"/>
      <c r="G108" s="348"/>
      <c r="H108" s="348"/>
      <c r="I108" s="348"/>
      <c r="J108" s="42">
        <v>121</v>
      </c>
      <c r="K108" s="43">
        <v>801</v>
      </c>
      <c r="L108" s="53">
        <v>8</v>
      </c>
      <c r="M108" s="53">
        <v>1</v>
      </c>
      <c r="N108" s="59">
        <v>5240400000</v>
      </c>
      <c r="O108" s="55">
        <v>0</v>
      </c>
      <c r="P108" s="47"/>
      <c r="Q108" s="48">
        <v>0</v>
      </c>
      <c r="R108" s="343"/>
      <c r="S108" s="343"/>
      <c r="T108" s="343"/>
      <c r="U108" s="343"/>
      <c r="V108" s="50">
        <v>0</v>
      </c>
      <c r="W108" s="50">
        <v>0</v>
      </c>
      <c r="X108" s="80">
        <f>X109+X111+X115</f>
        <v>2819700</v>
      </c>
      <c r="Y108" s="56">
        <f>Y111+Y109</f>
        <v>2783700</v>
      </c>
      <c r="Z108" s="56">
        <f>Z111+Z109</f>
        <v>2783700</v>
      </c>
    </row>
    <row r="109" spans="1:26" ht="71.25" customHeight="1">
      <c r="A109" s="64"/>
      <c r="B109" s="60"/>
      <c r="C109" s="61"/>
      <c r="D109" s="62"/>
      <c r="E109" s="62"/>
      <c r="F109" s="330" t="s">
        <v>128</v>
      </c>
      <c r="G109" s="330"/>
      <c r="H109" s="330"/>
      <c r="I109" s="330"/>
      <c r="J109" s="42">
        <v>121</v>
      </c>
      <c r="K109" s="43">
        <v>502</v>
      </c>
      <c r="L109" s="53">
        <v>8</v>
      </c>
      <c r="M109" s="53">
        <v>1</v>
      </c>
      <c r="N109" s="59" t="s">
        <v>121</v>
      </c>
      <c r="O109" s="55">
        <v>0</v>
      </c>
      <c r="P109" s="47"/>
      <c r="Q109" s="48">
        <v>10000</v>
      </c>
      <c r="R109" s="343"/>
      <c r="S109" s="343"/>
      <c r="T109" s="343"/>
      <c r="U109" s="343"/>
      <c r="V109" s="50">
        <v>0</v>
      </c>
      <c r="W109" s="50">
        <v>0</v>
      </c>
      <c r="X109" s="188">
        <f>X110</f>
        <v>2254700</v>
      </c>
      <c r="Y109" s="188">
        <f>Y110+Y115</f>
        <v>2783500</v>
      </c>
      <c r="Z109" s="188">
        <f>Z110+Z115</f>
        <v>2783500</v>
      </c>
    </row>
    <row r="110" spans="1:26" ht="18" customHeight="1">
      <c r="A110" s="64"/>
      <c r="B110" s="60"/>
      <c r="C110" s="61"/>
      <c r="D110" s="62"/>
      <c r="E110" s="62"/>
      <c r="F110" s="330" t="s">
        <v>57</v>
      </c>
      <c r="G110" s="330"/>
      <c r="H110" s="330"/>
      <c r="I110" s="330"/>
      <c r="J110" s="42">
        <v>121</v>
      </c>
      <c r="K110" s="43">
        <v>502</v>
      </c>
      <c r="L110" s="53">
        <v>8</v>
      </c>
      <c r="M110" s="53">
        <v>1</v>
      </c>
      <c r="N110" s="59" t="s">
        <v>121</v>
      </c>
      <c r="O110" s="55">
        <v>540</v>
      </c>
      <c r="P110" s="47"/>
      <c r="Q110" s="48">
        <v>10000</v>
      </c>
      <c r="R110" s="343"/>
      <c r="S110" s="343"/>
      <c r="T110" s="343"/>
      <c r="U110" s="343"/>
      <c r="V110" s="50">
        <v>0</v>
      </c>
      <c r="W110" s="50">
        <v>0</v>
      </c>
      <c r="X110" s="189">
        <v>2254700</v>
      </c>
      <c r="Y110" s="189">
        <v>2783500</v>
      </c>
      <c r="Z110" s="189">
        <v>2783500</v>
      </c>
    </row>
    <row r="111" spans="1:26" ht="36.75" customHeight="1">
      <c r="A111" s="64"/>
      <c r="B111" s="60"/>
      <c r="C111" s="61"/>
      <c r="D111" s="63"/>
      <c r="E111" s="63"/>
      <c r="F111" s="63"/>
      <c r="G111" s="63"/>
      <c r="H111" s="63"/>
      <c r="I111" s="63" t="s">
        <v>113</v>
      </c>
      <c r="J111" s="42">
        <v>121</v>
      </c>
      <c r="K111" s="43"/>
      <c r="L111" s="53">
        <v>8</v>
      </c>
      <c r="M111" s="53">
        <v>1</v>
      </c>
      <c r="N111" s="59">
        <v>5240495220</v>
      </c>
      <c r="O111" s="55">
        <v>0</v>
      </c>
      <c r="P111" s="47"/>
      <c r="Q111" s="48"/>
      <c r="R111" s="50"/>
      <c r="S111" s="50"/>
      <c r="T111" s="50"/>
      <c r="U111" s="50"/>
      <c r="V111" s="50"/>
      <c r="W111" s="50"/>
      <c r="X111" s="189">
        <f>X112</f>
        <v>36200</v>
      </c>
      <c r="Y111" s="189">
        <f>Y112</f>
        <v>200</v>
      </c>
      <c r="Z111" s="189">
        <f>Z112</f>
        <v>200</v>
      </c>
    </row>
    <row r="112" spans="1:26" ht="35.25" customHeight="1">
      <c r="A112" s="64"/>
      <c r="B112" s="60"/>
      <c r="C112" s="61"/>
      <c r="D112" s="63"/>
      <c r="E112" s="63"/>
      <c r="F112" s="192" t="s">
        <v>55</v>
      </c>
      <c r="G112" s="195"/>
      <c r="H112" s="195"/>
      <c r="I112" s="196" t="s">
        <v>55</v>
      </c>
      <c r="J112" s="42">
        <v>121</v>
      </c>
      <c r="K112" s="43">
        <v>801</v>
      </c>
      <c r="L112" s="53">
        <v>8</v>
      </c>
      <c r="M112" s="53">
        <v>1</v>
      </c>
      <c r="N112" s="59">
        <v>5240495220</v>
      </c>
      <c r="O112" s="55">
        <v>240</v>
      </c>
      <c r="P112" s="47"/>
      <c r="Q112" s="48">
        <v>10000</v>
      </c>
      <c r="R112" s="197"/>
      <c r="S112" s="198"/>
      <c r="T112" s="198"/>
      <c r="U112" s="199"/>
      <c r="V112" s="50">
        <v>0</v>
      </c>
      <c r="W112" s="50">
        <v>0</v>
      </c>
      <c r="X112" s="189">
        <f>X114+X113</f>
        <v>36200</v>
      </c>
      <c r="Y112" s="189">
        <f>Y114+Y113</f>
        <v>200</v>
      </c>
      <c r="Z112" s="189">
        <f>Z114+Z113</f>
        <v>200</v>
      </c>
    </row>
    <row r="113" spans="1:26" ht="17.25" customHeight="1">
      <c r="A113" s="64"/>
      <c r="B113" s="60"/>
      <c r="C113" s="61"/>
      <c r="D113" s="63"/>
      <c r="E113" s="63"/>
      <c r="F113" s="331" t="s">
        <v>56</v>
      </c>
      <c r="G113" s="332"/>
      <c r="H113" s="332"/>
      <c r="I113" s="333"/>
      <c r="J113" s="42">
        <v>121</v>
      </c>
      <c r="K113" s="43">
        <v>801</v>
      </c>
      <c r="L113" s="53">
        <v>8</v>
      </c>
      <c r="M113" s="53">
        <v>1</v>
      </c>
      <c r="N113" s="59">
        <v>5240495220</v>
      </c>
      <c r="O113" s="55">
        <v>244</v>
      </c>
      <c r="P113" s="47"/>
      <c r="Q113" s="48">
        <v>10000</v>
      </c>
      <c r="R113" s="350"/>
      <c r="S113" s="351"/>
      <c r="T113" s="351"/>
      <c r="U113" s="352"/>
      <c r="V113" s="50">
        <v>0</v>
      </c>
      <c r="W113" s="50">
        <v>0</v>
      </c>
      <c r="X113" s="189">
        <v>29100</v>
      </c>
      <c r="Y113" s="188">
        <v>100</v>
      </c>
      <c r="Z113" s="188">
        <v>100</v>
      </c>
    </row>
    <row r="114" spans="1:26" ht="16.5" customHeight="1">
      <c r="A114" s="64"/>
      <c r="B114" s="60"/>
      <c r="C114" s="61"/>
      <c r="D114" s="63"/>
      <c r="E114" s="63"/>
      <c r="F114" s="331" t="s">
        <v>66</v>
      </c>
      <c r="G114" s="332"/>
      <c r="H114" s="332"/>
      <c r="I114" s="333"/>
      <c r="J114" s="42">
        <v>121</v>
      </c>
      <c r="K114" s="43">
        <v>801</v>
      </c>
      <c r="L114" s="53">
        <v>8</v>
      </c>
      <c r="M114" s="53">
        <v>1</v>
      </c>
      <c r="N114" s="59">
        <v>5240495220</v>
      </c>
      <c r="O114" s="55">
        <v>247</v>
      </c>
      <c r="P114" s="47"/>
      <c r="Q114" s="48">
        <v>10000</v>
      </c>
      <c r="R114" s="350"/>
      <c r="S114" s="351"/>
      <c r="T114" s="351"/>
      <c r="U114" s="352"/>
      <c r="V114" s="50">
        <v>0</v>
      </c>
      <c r="W114" s="50">
        <v>0</v>
      </c>
      <c r="X114" s="80">
        <v>7100</v>
      </c>
      <c r="Y114" s="56">
        <v>100</v>
      </c>
      <c r="Z114" s="56">
        <v>100</v>
      </c>
    </row>
    <row r="115" spans="1:26" ht="48.75" customHeight="1">
      <c r="A115" s="64"/>
      <c r="B115" s="60"/>
      <c r="C115" s="61"/>
      <c r="D115" s="63"/>
      <c r="E115" s="63"/>
      <c r="F115" s="192"/>
      <c r="G115" s="195"/>
      <c r="H115" s="195"/>
      <c r="I115" s="196" t="s">
        <v>129</v>
      </c>
      <c r="J115" s="42">
        <v>121</v>
      </c>
      <c r="K115" s="43"/>
      <c r="L115" s="53">
        <v>8</v>
      </c>
      <c r="M115" s="53">
        <v>1</v>
      </c>
      <c r="N115" s="59" t="s">
        <v>120</v>
      </c>
      <c r="O115" s="55">
        <v>0</v>
      </c>
      <c r="P115" s="47"/>
      <c r="Q115" s="48"/>
      <c r="R115" s="197"/>
      <c r="S115" s="198"/>
      <c r="T115" s="198"/>
      <c r="U115" s="199"/>
      <c r="V115" s="50"/>
      <c r="W115" s="50"/>
      <c r="X115" s="80">
        <f>X116</f>
        <v>528800</v>
      </c>
      <c r="Y115" s="80">
        <f>Y116</f>
        <v>0</v>
      </c>
      <c r="Z115" s="80">
        <f>Z116</f>
        <v>0</v>
      </c>
    </row>
    <row r="116" spans="1:26" ht="16.5" customHeight="1">
      <c r="A116" s="64"/>
      <c r="B116" s="60"/>
      <c r="C116" s="61"/>
      <c r="D116" s="63"/>
      <c r="E116" s="63"/>
      <c r="F116" s="192"/>
      <c r="G116" s="195"/>
      <c r="H116" s="195"/>
      <c r="I116" s="196" t="s">
        <v>57</v>
      </c>
      <c r="J116" s="42">
        <v>121</v>
      </c>
      <c r="K116" s="43"/>
      <c r="L116" s="53">
        <v>8</v>
      </c>
      <c r="M116" s="53">
        <v>1</v>
      </c>
      <c r="N116" s="59" t="s">
        <v>120</v>
      </c>
      <c r="O116" s="55">
        <v>540</v>
      </c>
      <c r="P116" s="47"/>
      <c r="Q116" s="48"/>
      <c r="R116" s="197"/>
      <c r="S116" s="198"/>
      <c r="T116" s="198"/>
      <c r="U116" s="199"/>
      <c r="V116" s="50"/>
      <c r="W116" s="50"/>
      <c r="X116" s="80">
        <v>528800</v>
      </c>
      <c r="Y116" s="56">
        <v>0</v>
      </c>
      <c r="Z116" s="56">
        <v>0</v>
      </c>
    </row>
    <row r="117" spans="1:26" ht="16.5" customHeight="1">
      <c r="A117" s="64"/>
      <c r="B117" s="60"/>
      <c r="C117" s="61"/>
      <c r="D117" s="63"/>
      <c r="E117" s="63"/>
      <c r="F117" s="192"/>
      <c r="G117" s="283" t="s">
        <v>86</v>
      </c>
      <c r="H117" s="283"/>
      <c r="I117" s="284"/>
      <c r="J117" s="42">
        <v>121</v>
      </c>
      <c r="K117" s="43">
        <v>500</v>
      </c>
      <c r="L117" s="44">
        <v>10</v>
      </c>
      <c r="M117" s="44">
        <v>0</v>
      </c>
      <c r="N117" s="45" t="s">
        <v>47</v>
      </c>
      <c r="O117" s="46">
        <v>0</v>
      </c>
      <c r="P117" s="47"/>
      <c r="Q117" s="48">
        <v>0</v>
      </c>
      <c r="R117" s="347"/>
      <c r="S117" s="347"/>
      <c r="T117" s="347"/>
      <c r="U117" s="347"/>
      <c r="V117" s="50">
        <v>0</v>
      </c>
      <c r="W117" s="50">
        <v>0</v>
      </c>
      <c r="X117" s="51">
        <f t="shared" ref="X117:Z118" si="12">X118</f>
        <v>0</v>
      </c>
      <c r="Y117" s="51">
        <f t="shared" si="12"/>
        <v>100</v>
      </c>
      <c r="Z117" s="51">
        <f t="shared" si="12"/>
        <v>100</v>
      </c>
    </row>
    <row r="118" spans="1:26" ht="16.5" customHeight="1">
      <c r="A118" s="64"/>
      <c r="B118" s="60"/>
      <c r="C118" s="61"/>
      <c r="D118" s="63"/>
      <c r="E118" s="63"/>
      <c r="F118" s="192"/>
      <c r="G118" s="283" t="s">
        <v>88</v>
      </c>
      <c r="H118" s="283"/>
      <c r="I118" s="284"/>
      <c r="J118" s="42">
        <v>121</v>
      </c>
      <c r="K118" s="43">
        <v>503</v>
      </c>
      <c r="L118" s="44">
        <v>10</v>
      </c>
      <c r="M118" s="44">
        <v>1</v>
      </c>
      <c r="N118" s="45" t="s">
        <v>47</v>
      </c>
      <c r="O118" s="46">
        <v>0</v>
      </c>
      <c r="P118" s="47"/>
      <c r="Q118" s="48">
        <v>0</v>
      </c>
      <c r="R118" s="347"/>
      <c r="S118" s="347"/>
      <c r="T118" s="347"/>
      <c r="U118" s="347"/>
      <c r="V118" s="50">
        <v>0</v>
      </c>
      <c r="W118" s="50">
        <v>0</v>
      </c>
      <c r="X118" s="51">
        <f t="shared" si="12"/>
        <v>0</v>
      </c>
      <c r="Y118" s="51">
        <f t="shared" si="12"/>
        <v>100</v>
      </c>
      <c r="Z118" s="51">
        <f t="shared" si="12"/>
        <v>100</v>
      </c>
    </row>
    <row r="119" spans="1:26" ht="50.25" customHeight="1">
      <c r="A119" s="64"/>
      <c r="B119" s="60"/>
      <c r="C119" s="61"/>
      <c r="D119" s="63"/>
      <c r="E119" s="63"/>
      <c r="F119" s="192"/>
      <c r="G119" s="283" t="s">
        <v>101</v>
      </c>
      <c r="H119" s="283"/>
      <c r="I119" s="284"/>
      <c r="J119" s="42">
        <v>121</v>
      </c>
      <c r="K119" s="43">
        <v>0</v>
      </c>
      <c r="L119" s="53">
        <v>10</v>
      </c>
      <c r="M119" s="53">
        <v>1</v>
      </c>
      <c r="N119" s="54" t="s">
        <v>83</v>
      </c>
      <c r="O119" s="55">
        <v>0</v>
      </c>
      <c r="P119" s="47"/>
      <c r="Q119" s="48">
        <v>0</v>
      </c>
      <c r="R119" s="343"/>
      <c r="S119" s="343"/>
      <c r="T119" s="343"/>
      <c r="U119" s="343"/>
      <c r="V119" s="50">
        <v>0</v>
      </c>
      <c r="W119" s="50">
        <v>0</v>
      </c>
      <c r="X119" s="56">
        <f>X121</f>
        <v>0</v>
      </c>
      <c r="Y119" s="56">
        <f>Y121</f>
        <v>100</v>
      </c>
      <c r="Z119" s="56">
        <f>Z121</f>
        <v>100</v>
      </c>
    </row>
    <row r="120" spans="1:26" ht="21" customHeight="1">
      <c r="A120" s="64"/>
      <c r="B120" s="60"/>
      <c r="C120" s="61"/>
      <c r="D120" s="63"/>
      <c r="E120" s="63"/>
      <c r="F120" s="192"/>
      <c r="G120" s="289" t="s">
        <v>112</v>
      </c>
      <c r="H120" s="289"/>
      <c r="I120" s="290"/>
      <c r="J120" s="42">
        <v>121</v>
      </c>
      <c r="K120" s="43"/>
      <c r="L120" s="53">
        <v>10</v>
      </c>
      <c r="M120" s="53">
        <v>1</v>
      </c>
      <c r="N120" s="54" t="s">
        <v>109</v>
      </c>
      <c r="O120" s="55">
        <v>0</v>
      </c>
      <c r="P120" s="47"/>
      <c r="Q120" s="48"/>
      <c r="R120" s="50"/>
      <c r="S120" s="50"/>
      <c r="T120" s="50"/>
      <c r="U120" s="50"/>
      <c r="V120" s="50"/>
      <c r="W120" s="50"/>
      <c r="X120" s="56">
        <f>X121</f>
        <v>0</v>
      </c>
      <c r="Y120" s="56">
        <f>Y121</f>
        <v>100</v>
      </c>
      <c r="Z120" s="56">
        <f>Z121</f>
        <v>100</v>
      </c>
    </row>
    <row r="121" spans="1:26" ht="16.5" customHeight="1">
      <c r="A121" s="64"/>
      <c r="B121" s="60"/>
      <c r="C121" s="61"/>
      <c r="D121" s="63"/>
      <c r="E121" s="63"/>
      <c r="F121" s="192"/>
      <c r="G121" s="283" t="s">
        <v>103</v>
      </c>
      <c r="H121" s="283"/>
      <c r="I121" s="284"/>
      <c r="J121" s="42">
        <v>121</v>
      </c>
      <c r="K121" s="43">
        <v>503</v>
      </c>
      <c r="L121" s="53">
        <v>10</v>
      </c>
      <c r="M121" s="53">
        <v>1</v>
      </c>
      <c r="N121" s="59">
        <v>5240500000</v>
      </c>
      <c r="O121" s="55">
        <v>0</v>
      </c>
      <c r="P121" s="47"/>
      <c r="Q121" s="48">
        <v>0</v>
      </c>
      <c r="R121" s="343"/>
      <c r="S121" s="343"/>
      <c r="T121" s="343"/>
      <c r="U121" s="343"/>
      <c r="V121" s="50">
        <v>0</v>
      </c>
      <c r="W121" s="50">
        <v>0</v>
      </c>
      <c r="X121" s="56">
        <f t="shared" ref="X121:Z123" si="13">X122</f>
        <v>0</v>
      </c>
      <c r="Y121" s="56">
        <f t="shared" si="13"/>
        <v>100</v>
      </c>
      <c r="Z121" s="56">
        <f t="shared" si="13"/>
        <v>100</v>
      </c>
    </row>
    <row r="122" spans="1:26" ht="16.5" customHeight="1">
      <c r="A122" s="64"/>
      <c r="B122" s="60"/>
      <c r="C122" s="61"/>
      <c r="D122" s="63"/>
      <c r="E122" s="63"/>
      <c r="F122" s="192"/>
      <c r="G122" s="283" t="s">
        <v>85</v>
      </c>
      <c r="H122" s="283"/>
      <c r="I122" s="284"/>
      <c r="J122" s="42">
        <v>121</v>
      </c>
      <c r="K122" s="43">
        <v>503</v>
      </c>
      <c r="L122" s="53">
        <v>10</v>
      </c>
      <c r="M122" s="53">
        <v>1</v>
      </c>
      <c r="N122" s="59">
        <v>5240525050</v>
      </c>
      <c r="O122" s="55">
        <v>0</v>
      </c>
      <c r="P122" s="47"/>
      <c r="Q122" s="48">
        <v>0</v>
      </c>
      <c r="R122" s="343"/>
      <c r="S122" s="343"/>
      <c r="T122" s="343"/>
      <c r="U122" s="343"/>
      <c r="V122" s="50">
        <v>0</v>
      </c>
      <c r="W122" s="50">
        <v>0</v>
      </c>
      <c r="X122" s="56">
        <f>X123</f>
        <v>0</v>
      </c>
      <c r="Y122" s="56">
        <f t="shared" si="13"/>
        <v>100</v>
      </c>
      <c r="Z122" s="56">
        <f t="shared" si="13"/>
        <v>100</v>
      </c>
    </row>
    <row r="123" spans="1:26" ht="16.5" customHeight="1">
      <c r="A123" s="64"/>
      <c r="B123" s="60"/>
      <c r="C123" s="61"/>
      <c r="D123" s="63"/>
      <c r="E123" s="63"/>
      <c r="F123" s="192"/>
      <c r="G123" s="283" t="s">
        <v>84</v>
      </c>
      <c r="H123" s="283"/>
      <c r="I123" s="284"/>
      <c r="J123" s="42">
        <v>121</v>
      </c>
      <c r="K123" s="43">
        <v>503</v>
      </c>
      <c r="L123" s="53">
        <v>10</v>
      </c>
      <c r="M123" s="53">
        <v>1</v>
      </c>
      <c r="N123" s="59">
        <v>5240525050</v>
      </c>
      <c r="O123" s="55">
        <v>310</v>
      </c>
      <c r="P123" s="47"/>
      <c r="Q123" s="48">
        <v>10000</v>
      </c>
      <c r="R123" s="343"/>
      <c r="S123" s="343"/>
      <c r="T123" s="343"/>
      <c r="U123" s="343"/>
      <c r="V123" s="50">
        <v>0</v>
      </c>
      <c r="W123" s="50">
        <v>0</v>
      </c>
      <c r="X123" s="56">
        <f>X124</f>
        <v>0</v>
      </c>
      <c r="Y123" s="56">
        <f t="shared" si="13"/>
        <v>100</v>
      </c>
      <c r="Z123" s="56">
        <f t="shared" si="13"/>
        <v>100</v>
      </c>
    </row>
    <row r="124" spans="1:26" ht="16.5" customHeight="1">
      <c r="A124" s="64"/>
      <c r="B124" s="60"/>
      <c r="C124" s="61"/>
      <c r="D124" s="63"/>
      <c r="E124" s="63"/>
      <c r="F124" s="192"/>
      <c r="G124" s="283" t="s">
        <v>115</v>
      </c>
      <c r="H124" s="283"/>
      <c r="I124" s="284"/>
      <c r="J124" s="42">
        <v>121</v>
      </c>
      <c r="K124" s="43">
        <v>503</v>
      </c>
      <c r="L124" s="53">
        <v>10</v>
      </c>
      <c r="M124" s="53">
        <v>1</v>
      </c>
      <c r="N124" s="59">
        <v>5240525050</v>
      </c>
      <c r="O124" s="55">
        <v>312</v>
      </c>
      <c r="P124" s="47"/>
      <c r="Q124" s="48">
        <v>10000</v>
      </c>
      <c r="R124" s="343"/>
      <c r="S124" s="343"/>
      <c r="T124" s="343"/>
      <c r="U124" s="343"/>
      <c r="V124" s="50">
        <v>0</v>
      </c>
      <c r="W124" s="50">
        <v>0</v>
      </c>
      <c r="X124" s="56">
        <v>0</v>
      </c>
      <c r="Y124" s="56">
        <v>100</v>
      </c>
      <c r="Z124" s="56">
        <v>100</v>
      </c>
    </row>
    <row r="125" spans="1:26" ht="19.5" customHeight="1">
      <c r="A125" s="65"/>
      <c r="B125" s="65"/>
      <c r="C125" s="65"/>
      <c r="D125" s="65"/>
      <c r="E125" s="65"/>
      <c r="F125" s="327" t="s">
        <v>71</v>
      </c>
      <c r="G125" s="327"/>
      <c r="H125" s="327"/>
      <c r="I125" s="327"/>
      <c r="J125" s="218" t="s">
        <v>81</v>
      </c>
      <c r="K125" s="219"/>
      <c r="L125" s="218" t="s">
        <v>81</v>
      </c>
      <c r="M125" s="218" t="s">
        <v>81</v>
      </c>
      <c r="N125" s="218" t="s">
        <v>81</v>
      </c>
      <c r="O125" s="218" t="s">
        <v>81</v>
      </c>
      <c r="P125" s="66"/>
      <c r="Q125" s="67">
        <v>10000</v>
      </c>
      <c r="R125" s="49"/>
      <c r="S125" s="49"/>
      <c r="T125" s="49"/>
      <c r="U125" s="49"/>
      <c r="V125" s="49">
        <v>0</v>
      </c>
      <c r="W125" s="49">
        <v>0</v>
      </c>
      <c r="X125" s="85">
        <f>X11</f>
        <v>5601166.9600000009</v>
      </c>
      <c r="Y125" s="68">
        <f>Y10+Y11</f>
        <v>4655990.26</v>
      </c>
      <c r="Z125" s="68">
        <f>Z10+Z11</f>
        <v>4961171.1099999994</v>
      </c>
    </row>
    <row r="128" spans="1:26">
      <c r="M128" s="69" t="s">
        <v>73</v>
      </c>
    </row>
  </sheetData>
  <mergeCells count="154">
    <mergeCell ref="G90:I90"/>
    <mergeCell ref="C23:I23"/>
    <mergeCell ref="G39:I39"/>
    <mergeCell ref="G49:I49"/>
    <mergeCell ref="G50:I50"/>
    <mergeCell ref="C56:I56"/>
    <mergeCell ref="F36:I36"/>
    <mergeCell ref="F32:I32"/>
    <mergeCell ref="A57:I57"/>
    <mergeCell ref="R31:U31"/>
    <mergeCell ref="R36:U36"/>
    <mergeCell ref="G86:I86"/>
    <mergeCell ref="G87:I87"/>
    <mergeCell ref="G88:I88"/>
    <mergeCell ref="G89:I89"/>
    <mergeCell ref="R66:U66"/>
    <mergeCell ref="D69:I69"/>
    <mergeCell ref="R67:U67"/>
    <mergeCell ref="D59:I59"/>
    <mergeCell ref="R64:U64"/>
    <mergeCell ref="E60:I60"/>
    <mergeCell ref="A68:I68"/>
    <mergeCell ref="F42:I42"/>
    <mergeCell ref="A12:I12"/>
    <mergeCell ref="C24:I24"/>
    <mergeCell ref="E25:I25"/>
    <mergeCell ref="R60:U60"/>
    <mergeCell ref="E61:I61"/>
    <mergeCell ref="R32:U32"/>
    <mergeCell ref="R25:U25"/>
    <mergeCell ref="R26:U26"/>
    <mergeCell ref="E17:I17"/>
    <mergeCell ref="R24:U24"/>
    <mergeCell ref="R55:U55"/>
    <mergeCell ref="A55:I55"/>
    <mergeCell ref="R42:U42"/>
    <mergeCell ref="R21:U21"/>
    <mergeCell ref="A22:I22"/>
    <mergeCell ref="R22:U22"/>
    <mergeCell ref="A10:I10"/>
    <mergeCell ref="F18:I18"/>
    <mergeCell ref="C21:I21"/>
    <mergeCell ref="F26:I26"/>
    <mergeCell ref="F31:I31"/>
    <mergeCell ref="R56:U56"/>
    <mergeCell ref="C16:I16"/>
    <mergeCell ref="C13:I13"/>
    <mergeCell ref="A14:I14"/>
    <mergeCell ref="R17:U17"/>
    <mergeCell ref="R18:U18"/>
    <mergeCell ref="D58:I58"/>
    <mergeCell ref="F65:I65"/>
    <mergeCell ref="F63:I63"/>
    <mergeCell ref="R65:U65"/>
    <mergeCell ref="R12:U12"/>
    <mergeCell ref="R13:U13"/>
    <mergeCell ref="R14:U14"/>
    <mergeCell ref="R16:U16"/>
    <mergeCell ref="G15:I15"/>
    <mergeCell ref="R57:U57"/>
    <mergeCell ref="R70:U70"/>
    <mergeCell ref="R71:U71"/>
    <mergeCell ref="R68:U68"/>
    <mergeCell ref="A66:I66"/>
    <mergeCell ref="R59:U59"/>
    <mergeCell ref="R61:U61"/>
    <mergeCell ref="F64:I64"/>
    <mergeCell ref="R63:U63"/>
    <mergeCell ref="C67:I67"/>
    <mergeCell ref="R72:U72"/>
    <mergeCell ref="D70:I70"/>
    <mergeCell ref="E71:I71"/>
    <mergeCell ref="F72:I72"/>
    <mergeCell ref="D93:I93"/>
    <mergeCell ref="R73:U73"/>
    <mergeCell ref="R74:U74"/>
    <mergeCell ref="F82:I82"/>
    <mergeCell ref="R82:U82"/>
    <mergeCell ref="F80:I80"/>
    <mergeCell ref="R80:U80"/>
    <mergeCell ref="C75:I75"/>
    <mergeCell ref="R75:U75"/>
    <mergeCell ref="C74:I74"/>
    <mergeCell ref="R76:U76"/>
    <mergeCell ref="R78:U78"/>
    <mergeCell ref="R79:U79"/>
    <mergeCell ref="A76:I76"/>
    <mergeCell ref="D77:I77"/>
    <mergeCell ref="R113:U113"/>
    <mergeCell ref="R106:U106"/>
    <mergeCell ref="R81:U81"/>
    <mergeCell ref="D78:I78"/>
    <mergeCell ref="E79:I79"/>
    <mergeCell ref="F81:I81"/>
    <mergeCell ref="R83:U83"/>
    <mergeCell ref="R91:U91"/>
    <mergeCell ref="R94:U94"/>
    <mergeCell ref="R104:U104"/>
    <mergeCell ref="R108:U108"/>
    <mergeCell ref="R92:U92"/>
    <mergeCell ref="A83:I83"/>
    <mergeCell ref="C91:I91"/>
    <mergeCell ref="R95:U95"/>
    <mergeCell ref="R96:U96"/>
    <mergeCell ref="D94:I94"/>
    <mergeCell ref="A92:I92"/>
    <mergeCell ref="C105:I105"/>
    <mergeCell ref="A106:I106"/>
    <mergeCell ref="R114:U114"/>
    <mergeCell ref="F109:I109"/>
    <mergeCell ref="R109:U109"/>
    <mergeCell ref="R119:U119"/>
    <mergeCell ref="R121:U121"/>
    <mergeCell ref="G119:I119"/>
    <mergeCell ref="R117:U117"/>
    <mergeCell ref="R118:U118"/>
    <mergeCell ref="F110:I110"/>
    <mergeCell ref="R110:U110"/>
    <mergeCell ref="A6:Z6"/>
    <mergeCell ref="A7:X7"/>
    <mergeCell ref="A9:I9"/>
    <mergeCell ref="A11:I11"/>
    <mergeCell ref="R11:U11"/>
    <mergeCell ref="D108:I108"/>
    <mergeCell ref="F96:I96"/>
    <mergeCell ref="A104:I104"/>
    <mergeCell ref="R105:U105"/>
    <mergeCell ref="R104:U104"/>
    <mergeCell ref="R124:U124"/>
    <mergeCell ref="G117:I117"/>
    <mergeCell ref="G118:I118"/>
    <mergeCell ref="G121:I121"/>
    <mergeCell ref="F114:I114"/>
    <mergeCell ref="R123:U123"/>
    <mergeCell ref="G123:I123"/>
    <mergeCell ref="G124:I124"/>
    <mergeCell ref="R122:U122"/>
    <mergeCell ref="G122:I122"/>
    <mergeCell ref="F125:I125"/>
    <mergeCell ref="F62:I62"/>
    <mergeCell ref="G120:I120"/>
    <mergeCell ref="F110:I110"/>
    <mergeCell ref="F113:I113"/>
    <mergeCell ref="E95:I95"/>
    <mergeCell ref="D107:I107"/>
    <mergeCell ref="F73:I73"/>
    <mergeCell ref="G84:I84"/>
    <mergeCell ref="G85:I85"/>
    <mergeCell ref="G98:I98"/>
    <mergeCell ref="G99:I99"/>
    <mergeCell ref="G100:I100"/>
    <mergeCell ref="G101:I101"/>
    <mergeCell ref="G102:I102"/>
    <mergeCell ref="G103:I103"/>
  </mergeCells>
  <pageMargins left="0.5" right="0.37" top="0.41" bottom="0.44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2025-06-11T06:51:34Z</cp:lastPrinted>
  <dcterms:created xsi:type="dcterms:W3CDTF">2009-11-09T07:06:48Z</dcterms:created>
  <dcterms:modified xsi:type="dcterms:W3CDTF">2025-06-23T11:16:12Z</dcterms:modified>
</cp:coreProperties>
</file>